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n\Desktop\"/>
    </mc:Choice>
  </mc:AlternateContent>
  <xr:revisionPtr revIDLastSave="0" documentId="13_ncr:1_{82DDDC26-FFBB-4FFF-8048-AD2AF6AE40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68" i="1" l="1"/>
  <c r="O1167" i="1"/>
  <c r="C1167" i="1"/>
  <c r="F1167" i="1" s="1"/>
  <c r="I1167" i="1" s="1"/>
  <c r="C1166" i="1"/>
  <c r="F1166" i="1" s="1"/>
  <c r="I1166" i="1" s="1"/>
  <c r="O1166" i="1" s="1"/>
  <c r="C1165" i="1"/>
  <c r="F1165" i="1" s="1"/>
  <c r="I1165" i="1" s="1"/>
  <c r="O1165" i="1" s="1"/>
  <c r="I1164" i="1"/>
  <c r="O1164" i="1" s="1"/>
  <c r="C1164" i="1"/>
  <c r="F1164" i="1" s="1"/>
  <c r="F1162" i="1"/>
  <c r="I1162" i="1" s="1"/>
  <c r="O1162" i="1" s="1"/>
  <c r="C1162" i="1"/>
  <c r="I1161" i="1"/>
  <c r="O1161" i="1" s="1"/>
  <c r="C1161" i="1"/>
  <c r="F1161" i="1" s="1"/>
  <c r="F1159" i="1"/>
  <c r="I1159" i="1" s="1"/>
  <c r="O1159" i="1" s="1"/>
  <c r="C1159" i="1"/>
  <c r="F1157" i="1"/>
  <c r="I1157" i="1" s="1"/>
  <c r="O1157" i="1" s="1"/>
  <c r="C1157" i="1"/>
  <c r="I1155" i="1"/>
  <c r="O1155" i="1" s="1"/>
  <c r="C1155" i="1"/>
  <c r="F1155" i="1" s="1"/>
  <c r="I1154" i="1"/>
  <c r="O1154" i="1" s="1"/>
  <c r="C1154" i="1"/>
  <c r="F1154" i="1" s="1"/>
  <c r="I1153" i="1"/>
  <c r="O1153" i="1" s="1"/>
  <c r="C1153" i="1"/>
  <c r="F1153" i="1" s="1"/>
  <c r="I1152" i="1"/>
  <c r="O1152" i="1" s="1"/>
  <c r="C1152" i="1"/>
  <c r="F1152" i="1" s="1"/>
  <c r="F1151" i="1"/>
  <c r="I1151" i="1" s="1"/>
  <c r="O1151" i="1" s="1"/>
  <c r="C1151" i="1"/>
  <c r="C1150" i="1"/>
  <c r="F1150" i="1" s="1"/>
  <c r="I1150" i="1" s="1"/>
  <c r="O1150" i="1" s="1"/>
  <c r="O1148" i="1"/>
  <c r="I1148" i="1"/>
  <c r="C1148" i="1"/>
  <c r="F1148" i="1" s="1"/>
  <c r="C1146" i="1"/>
  <c r="F1146" i="1" s="1"/>
  <c r="I1146" i="1" s="1"/>
  <c r="O1146" i="1" s="1"/>
  <c r="C1145" i="1"/>
  <c r="F1145" i="1" s="1"/>
  <c r="I1145" i="1" s="1"/>
  <c r="O1145" i="1" s="1"/>
  <c r="C1144" i="1"/>
  <c r="F1144" i="1" s="1"/>
  <c r="I1144" i="1" s="1"/>
  <c r="O1144" i="1" s="1"/>
  <c r="C1142" i="1"/>
  <c r="F1142" i="1" s="1"/>
  <c r="I1142" i="1" s="1"/>
  <c r="O1142" i="1" s="1"/>
  <c r="F1140" i="1"/>
  <c r="I1140" i="1" s="1"/>
  <c r="O1140" i="1" s="1"/>
  <c r="C1140" i="1"/>
  <c r="I1139" i="1"/>
  <c r="O1139" i="1" s="1"/>
  <c r="C1139" i="1"/>
  <c r="F1139" i="1" s="1"/>
  <c r="C1138" i="1"/>
  <c r="F1138" i="1" s="1"/>
  <c r="I1138" i="1" s="1"/>
  <c r="O1138" i="1" s="1"/>
  <c r="I1136" i="1"/>
  <c r="O1136" i="1" s="1"/>
  <c r="C1136" i="1"/>
  <c r="F1136" i="1" s="1"/>
  <c r="C1135" i="1"/>
  <c r="F1135" i="1" s="1"/>
  <c r="I1135" i="1" s="1"/>
  <c r="O1135" i="1" s="1"/>
  <c r="F1134" i="1"/>
  <c r="I1134" i="1" s="1"/>
  <c r="O1134" i="1" s="1"/>
  <c r="C1134" i="1"/>
  <c r="F1133" i="1"/>
  <c r="I1133" i="1" s="1"/>
  <c r="O1133" i="1" s="1"/>
  <c r="C1133" i="1"/>
  <c r="O1132" i="1"/>
  <c r="C1132" i="1"/>
  <c r="F1132" i="1" s="1"/>
  <c r="I1132" i="1" s="1"/>
  <c r="I1130" i="1"/>
  <c r="O1130" i="1" s="1"/>
  <c r="C1130" i="1"/>
  <c r="F1130" i="1" s="1"/>
  <c r="F1128" i="1"/>
  <c r="I1128" i="1" s="1"/>
  <c r="O1128" i="1" s="1"/>
  <c r="C1128" i="1"/>
  <c r="I1127" i="1"/>
  <c r="O1127" i="1" s="1"/>
  <c r="C1127" i="1"/>
  <c r="F1127" i="1" s="1"/>
  <c r="C1126" i="1"/>
  <c r="F1126" i="1" s="1"/>
  <c r="I1126" i="1" s="1"/>
  <c r="O1126" i="1" s="1"/>
  <c r="F1125" i="1"/>
  <c r="I1125" i="1" s="1"/>
  <c r="O1125" i="1" s="1"/>
  <c r="C1125" i="1"/>
  <c r="C1124" i="1"/>
  <c r="F1124" i="1" s="1"/>
  <c r="I1124" i="1" s="1"/>
  <c r="O1124" i="1" s="1"/>
  <c r="C1122" i="1"/>
  <c r="F1122" i="1" s="1"/>
  <c r="I1122" i="1" s="1"/>
  <c r="O1122" i="1" s="1"/>
  <c r="F1120" i="1"/>
  <c r="I1120" i="1" s="1"/>
  <c r="O1120" i="1" s="1"/>
  <c r="C1120" i="1"/>
  <c r="O1118" i="1"/>
  <c r="I1118" i="1"/>
  <c r="C1118" i="1"/>
  <c r="F1118" i="1" s="1"/>
  <c r="F1116" i="1"/>
  <c r="I1116" i="1" s="1"/>
  <c r="O1116" i="1" s="1"/>
  <c r="C1116" i="1"/>
  <c r="I1114" i="1"/>
  <c r="O1114" i="1" s="1"/>
  <c r="C1114" i="1"/>
  <c r="F1114" i="1" s="1"/>
  <c r="C1113" i="1"/>
  <c r="F1113" i="1" s="1"/>
  <c r="I1113" i="1" s="1"/>
  <c r="O1113" i="1" s="1"/>
  <c r="I1111" i="1"/>
  <c r="O1111" i="1" s="1"/>
  <c r="C1111" i="1"/>
  <c r="F1111" i="1" s="1"/>
  <c r="F1110" i="1"/>
  <c r="I1110" i="1" s="1"/>
  <c r="O1110" i="1" s="1"/>
  <c r="C1110" i="1"/>
  <c r="C1109" i="1"/>
  <c r="F1109" i="1" s="1"/>
  <c r="I1109" i="1" s="1"/>
  <c r="O1109" i="1" s="1"/>
  <c r="F1108" i="1"/>
  <c r="I1108" i="1" s="1"/>
  <c r="O1108" i="1" s="1"/>
  <c r="C1108" i="1"/>
  <c r="C1107" i="1"/>
  <c r="F1107" i="1" s="1"/>
  <c r="I1107" i="1" s="1"/>
  <c r="O1107" i="1" s="1"/>
  <c r="C1106" i="1"/>
  <c r="F1106" i="1" s="1"/>
  <c r="I1106" i="1" s="1"/>
  <c r="O1106" i="1" s="1"/>
  <c r="I1104" i="1"/>
  <c r="O1104" i="1" s="1"/>
  <c r="C1104" i="1"/>
  <c r="F1104" i="1" s="1"/>
  <c r="I1103" i="1"/>
  <c r="O1103" i="1" s="1"/>
  <c r="C1103" i="1"/>
  <c r="F1103" i="1" s="1"/>
  <c r="C1102" i="1"/>
  <c r="F1102" i="1" s="1"/>
  <c r="I1102" i="1" s="1"/>
  <c r="O1102" i="1" s="1"/>
  <c r="F1101" i="1"/>
  <c r="I1101" i="1" s="1"/>
  <c r="O1101" i="1" s="1"/>
  <c r="C1101" i="1"/>
  <c r="F1099" i="1"/>
  <c r="I1099" i="1" s="1"/>
  <c r="O1099" i="1" s="1"/>
  <c r="C1099" i="1"/>
  <c r="C1098" i="1"/>
  <c r="F1098" i="1" s="1"/>
  <c r="I1098" i="1" s="1"/>
  <c r="O1098" i="1" s="1"/>
  <c r="F1096" i="1"/>
  <c r="I1096" i="1" s="1"/>
  <c r="O1096" i="1" s="1"/>
  <c r="C1096" i="1"/>
  <c r="I1094" i="1"/>
  <c r="O1094" i="1" s="1"/>
  <c r="C1094" i="1"/>
  <c r="F1094" i="1" s="1"/>
  <c r="O1093" i="1"/>
  <c r="I1093" i="1"/>
  <c r="C1093" i="1"/>
  <c r="F1093" i="1" s="1"/>
  <c r="C1092" i="1"/>
  <c r="F1092" i="1" s="1"/>
  <c r="I1092" i="1" s="1"/>
  <c r="O1092" i="1" s="1"/>
  <c r="F1091" i="1"/>
  <c r="I1091" i="1" s="1"/>
  <c r="O1091" i="1" s="1"/>
  <c r="C1091" i="1"/>
  <c r="C1090" i="1"/>
  <c r="F1090" i="1" s="1"/>
  <c r="I1090" i="1" s="1"/>
  <c r="O1090" i="1" s="1"/>
  <c r="I1089" i="1"/>
  <c r="O1089" i="1" s="1"/>
  <c r="C1089" i="1"/>
  <c r="F1089" i="1" s="1"/>
  <c r="C1088" i="1"/>
  <c r="F1088" i="1" s="1"/>
  <c r="I1088" i="1" s="1"/>
  <c r="O1088" i="1" s="1"/>
  <c r="I1087" i="1"/>
  <c r="O1087" i="1" s="1"/>
  <c r="C1087" i="1"/>
  <c r="F1087" i="1" s="1"/>
  <c r="C1086" i="1"/>
  <c r="F1086" i="1" s="1"/>
  <c r="I1086" i="1" s="1"/>
  <c r="O1086" i="1" s="1"/>
  <c r="I1085" i="1"/>
  <c r="O1085" i="1" s="1"/>
  <c r="F1085" i="1"/>
  <c r="C1085" i="1"/>
  <c r="C1084" i="1"/>
  <c r="F1084" i="1" s="1"/>
  <c r="I1084" i="1" s="1"/>
  <c r="O1084" i="1" s="1"/>
  <c r="O1082" i="1"/>
  <c r="F1082" i="1"/>
  <c r="I1082" i="1" s="1"/>
  <c r="C1082" i="1"/>
  <c r="F1080" i="1"/>
  <c r="I1080" i="1" s="1"/>
  <c r="O1080" i="1" s="1"/>
  <c r="C1080" i="1"/>
  <c r="C1079" i="1"/>
  <c r="C1078" i="1"/>
  <c r="F1078" i="1" s="1"/>
  <c r="I1078" i="1" s="1"/>
  <c r="O1078" i="1" s="1"/>
  <c r="C1077" i="1"/>
  <c r="F1076" i="1"/>
  <c r="I1076" i="1" s="1"/>
  <c r="O1076" i="1" s="1"/>
  <c r="C1076" i="1"/>
  <c r="C1075" i="1"/>
  <c r="F1074" i="1" s="1"/>
  <c r="I1074" i="1"/>
  <c r="O1074" i="1" s="1"/>
  <c r="C1074" i="1"/>
  <c r="C1073" i="1"/>
  <c r="F1072" i="1"/>
  <c r="I1072" i="1" s="1"/>
  <c r="O1072" i="1" s="1"/>
  <c r="C1072" i="1"/>
  <c r="C1071" i="1"/>
  <c r="C1070" i="1"/>
  <c r="F1070" i="1" s="1"/>
  <c r="I1070" i="1" s="1"/>
  <c r="O1070" i="1" s="1"/>
  <c r="C1069" i="1"/>
  <c r="C1068" i="1"/>
  <c r="F1068" i="1" s="1"/>
  <c r="I1068" i="1" s="1"/>
  <c r="O1068" i="1" s="1"/>
  <c r="C1066" i="1"/>
  <c r="F1066" i="1" s="1"/>
  <c r="I1066" i="1" s="1"/>
  <c r="O1066" i="1" s="1"/>
  <c r="C1065" i="1"/>
  <c r="F1064" i="1"/>
  <c r="I1064" i="1" s="1"/>
  <c r="O1064" i="1" s="1"/>
  <c r="C1064" i="1"/>
  <c r="C1063" i="1"/>
  <c r="F1063" i="1" s="1"/>
  <c r="I1063" i="1" s="1"/>
  <c r="O1063" i="1" s="1"/>
  <c r="F1062" i="1"/>
  <c r="I1062" i="1" s="1"/>
  <c r="O1062" i="1" s="1"/>
  <c r="C1062" i="1"/>
  <c r="I1061" i="1"/>
  <c r="O1061" i="1" s="1"/>
  <c r="F1061" i="1"/>
  <c r="C1061" i="1"/>
  <c r="F1059" i="1"/>
  <c r="I1059" i="1" s="1"/>
  <c r="O1059" i="1" s="1"/>
  <c r="C1059" i="1"/>
  <c r="F1058" i="1"/>
  <c r="I1058" i="1" s="1"/>
  <c r="O1058" i="1" s="1"/>
  <c r="C1058" i="1"/>
  <c r="O1057" i="1"/>
  <c r="F1057" i="1"/>
  <c r="I1057" i="1" s="1"/>
  <c r="C1057" i="1"/>
  <c r="C1056" i="1"/>
  <c r="F1056" i="1" s="1"/>
  <c r="I1056" i="1" s="1"/>
  <c r="O1056" i="1" s="1"/>
  <c r="I1055" i="1"/>
  <c r="O1055" i="1" s="1"/>
  <c r="F1055" i="1"/>
  <c r="C1055" i="1"/>
  <c r="O1054" i="1"/>
  <c r="I1054" i="1"/>
  <c r="F1054" i="1"/>
  <c r="C1054" i="1"/>
  <c r="F1052" i="1"/>
  <c r="I1052" i="1" s="1"/>
  <c r="O1052" i="1" s="1"/>
  <c r="C1052" i="1"/>
  <c r="C1051" i="1"/>
  <c r="F1051" i="1" s="1"/>
  <c r="I1051" i="1" s="1"/>
  <c r="O1051" i="1" s="1"/>
  <c r="I1050" i="1"/>
  <c r="O1050" i="1" s="1"/>
  <c r="F1050" i="1"/>
  <c r="C1050" i="1"/>
  <c r="O1048" i="1"/>
  <c r="C1048" i="1"/>
  <c r="F1048" i="1" s="1"/>
  <c r="I1048" i="1" s="1"/>
  <c r="C1047" i="1"/>
  <c r="F1047" i="1" s="1"/>
  <c r="I1047" i="1" s="1"/>
  <c r="O1047" i="1" s="1"/>
  <c r="F1046" i="1"/>
  <c r="I1046" i="1" s="1"/>
  <c r="O1046" i="1" s="1"/>
  <c r="C1046" i="1"/>
  <c r="F1044" i="1"/>
  <c r="I1044" i="1" s="1"/>
  <c r="O1044" i="1" s="1"/>
  <c r="C1044" i="1"/>
  <c r="O1042" i="1"/>
  <c r="F1042" i="1"/>
  <c r="I1042" i="1" s="1"/>
  <c r="C1042" i="1"/>
  <c r="I1041" i="1"/>
  <c r="O1041" i="1" s="1"/>
  <c r="F1041" i="1"/>
  <c r="C1041" i="1"/>
  <c r="C1039" i="1"/>
  <c r="F1039" i="1" s="1"/>
  <c r="I1039" i="1" s="1"/>
  <c r="O1039" i="1" s="1"/>
  <c r="C1037" i="1"/>
  <c r="F1037" i="1" s="1"/>
  <c r="I1037" i="1" s="1"/>
  <c r="O1037" i="1" s="1"/>
  <c r="I1035" i="1"/>
  <c r="O1035" i="1" s="1"/>
  <c r="F1035" i="1"/>
  <c r="C1035" i="1"/>
  <c r="F1033" i="1"/>
  <c r="I1033" i="1" s="1"/>
  <c r="O1033" i="1" s="1"/>
  <c r="C1033" i="1"/>
  <c r="C1031" i="1"/>
  <c r="F1031" i="1" s="1"/>
  <c r="I1031" i="1" s="1"/>
  <c r="O1031" i="1" s="1"/>
  <c r="I1029" i="1"/>
  <c r="O1029" i="1" s="1"/>
  <c r="F1029" i="1"/>
  <c r="C1029" i="1"/>
  <c r="C1027" i="1"/>
  <c r="F1027" i="1" s="1"/>
  <c r="I1027" i="1" s="1"/>
  <c r="O1027" i="1" s="1"/>
  <c r="C1026" i="1"/>
  <c r="F1026" i="1" s="1"/>
  <c r="I1026" i="1" s="1"/>
  <c r="O1026" i="1" s="1"/>
  <c r="F1024" i="1"/>
  <c r="I1024" i="1" s="1"/>
  <c r="O1024" i="1" s="1"/>
  <c r="C1024" i="1"/>
  <c r="C1022" i="1"/>
  <c r="F1022" i="1" s="1"/>
  <c r="I1022" i="1" s="1"/>
  <c r="O1022" i="1" s="1"/>
  <c r="F1021" i="1"/>
  <c r="I1021" i="1" s="1"/>
  <c r="O1021" i="1" s="1"/>
  <c r="C1021" i="1"/>
  <c r="F1020" i="1"/>
  <c r="I1020" i="1" s="1"/>
  <c r="O1020" i="1" s="1"/>
  <c r="C1020" i="1"/>
  <c r="C1019" i="1"/>
  <c r="F1019" i="1" s="1"/>
  <c r="I1019" i="1" s="1"/>
  <c r="O1019" i="1" s="1"/>
  <c r="I1018" i="1"/>
  <c r="O1018" i="1" s="1"/>
  <c r="C1018" i="1"/>
  <c r="F1018" i="1" s="1"/>
  <c r="F1016" i="1"/>
  <c r="I1016" i="1" s="1"/>
  <c r="O1016" i="1" s="1"/>
  <c r="C1016" i="1"/>
  <c r="C1014" i="1"/>
  <c r="F1014" i="1" s="1"/>
  <c r="I1014" i="1" s="1"/>
  <c r="O1014" i="1" s="1"/>
  <c r="F1013" i="1"/>
  <c r="I1013" i="1" s="1"/>
  <c r="O1013" i="1" s="1"/>
  <c r="C1013" i="1"/>
  <c r="O1011" i="1"/>
  <c r="F1011" i="1"/>
  <c r="I1011" i="1" s="1"/>
  <c r="C1011" i="1"/>
  <c r="C1010" i="1"/>
  <c r="F1010" i="1" s="1"/>
  <c r="I1010" i="1" s="1"/>
  <c r="O1010" i="1" s="1"/>
  <c r="C1009" i="1"/>
  <c r="F1009" i="1" s="1"/>
  <c r="I1009" i="1" s="1"/>
  <c r="O1009" i="1" s="1"/>
  <c r="I1008" i="1"/>
  <c r="O1008" i="1" s="1"/>
  <c r="F1008" i="1"/>
  <c r="C1008" i="1"/>
  <c r="C1007" i="1"/>
  <c r="F1007" i="1" s="1"/>
  <c r="I1007" i="1" s="1"/>
  <c r="O1007" i="1" s="1"/>
  <c r="I1005" i="1"/>
  <c r="O1005" i="1" s="1"/>
  <c r="F1005" i="1"/>
  <c r="C1005" i="1"/>
  <c r="O1003" i="1"/>
  <c r="F1003" i="1"/>
  <c r="I1003" i="1" s="1"/>
  <c r="C1003" i="1"/>
  <c r="F1001" i="1"/>
  <c r="I1001" i="1" s="1"/>
  <c r="O1001" i="1" s="1"/>
  <c r="C1001" i="1"/>
  <c r="F1000" i="1"/>
  <c r="I1000" i="1" s="1"/>
  <c r="O1000" i="1" s="1"/>
  <c r="C1000" i="1"/>
  <c r="I999" i="1"/>
  <c r="O999" i="1" s="1"/>
  <c r="F999" i="1"/>
  <c r="C999" i="1"/>
  <c r="F997" i="1"/>
  <c r="I997" i="1" s="1"/>
  <c r="O997" i="1" s="1"/>
  <c r="C997" i="1"/>
  <c r="O996" i="1"/>
  <c r="C996" i="1"/>
  <c r="F996" i="1" s="1"/>
  <c r="I996" i="1" s="1"/>
  <c r="F995" i="1"/>
  <c r="I995" i="1" s="1"/>
  <c r="O995" i="1" s="1"/>
  <c r="C995" i="1"/>
  <c r="C993" i="1"/>
  <c r="F993" i="1" s="1"/>
  <c r="I993" i="1" s="1"/>
  <c r="O993" i="1" s="1"/>
  <c r="F991" i="1"/>
  <c r="I991" i="1" s="1"/>
  <c r="O991" i="1" s="1"/>
  <c r="C991" i="1"/>
  <c r="F990" i="1"/>
  <c r="I990" i="1" s="1"/>
  <c r="O990" i="1" s="1"/>
  <c r="C990" i="1"/>
  <c r="F988" i="1"/>
  <c r="I988" i="1" s="1"/>
  <c r="O988" i="1" s="1"/>
  <c r="C988" i="1"/>
  <c r="F987" i="1"/>
  <c r="I987" i="1" s="1"/>
  <c r="O987" i="1" s="1"/>
  <c r="C987" i="1"/>
  <c r="F986" i="1"/>
  <c r="I986" i="1" s="1"/>
  <c r="O986" i="1" s="1"/>
  <c r="C986" i="1"/>
  <c r="C985" i="1"/>
  <c r="F985" i="1" s="1"/>
  <c r="I985" i="1" s="1"/>
  <c r="O985" i="1" s="1"/>
  <c r="I984" i="1"/>
  <c r="O984" i="1" s="1"/>
  <c r="F984" i="1"/>
  <c r="C984" i="1"/>
  <c r="O983" i="1"/>
  <c r="I983" i="1"/>
  <c r="F983" i="1"/>
  <c r="C983" i="1"/>
  <c r="F982" i="1"/>
  <c r="I982" i="1" s="1"/>
  <c r="O982" i="1" s="1"/>
  <c r="C982" i="1"/>
  <c r="C980" i="1"/>
  <c r="F980" i="1" s="1"/>
  <c r="I980" i="1" s="1"/>
  <c r="O980" i="1" s="1"/>
  <c r="O979" i="1"/>
  <c r="I979" i="1"/>
  <c r="F979" i="1"/>
  <c r="C979" i="1"/>
  <c r="F978" i="1"/>
  <c r="I978" i="1" s="1"/>
  <c r="O978" i="1" s="1"/>
  <c r="C978" i="1"/>
  <c r="C977" i="1"/>
  <c r="F977" i="1" s="1"/>
  <c r="I977" i="1" s="1"/>
  <c r="O977" i="1" s="1"/>
  <c r="F975" i="1"/>
  <c r="I975" i="1" s="1"/>
  <c r="O975" i="1" s="1"/>
  <c r="C975" i="1"/>
  <c r="F974" i="1"/>
  <c r="I974" i="1" s="1"/>
  <c r="O974" i="1" s="1"/>
  <c r="C974" i="1"/>
  <c r="F972" i="1"/>
  <c r="I972" i="1" s="1"/>
  <c r="O972" i="1" s="1"/>
  <c r="C972" i="1"/>
  <c r="F971" i="1"/>
  <c r="I971" i="1" s="1"/>
  <c r="O971" i="1" s="1"/>
  <c r="C971" i="1"/>
  <c r="C969" i="1"/>
  <c r="F969" i="1" s="1"/>
  <c r="I969" i="1" s="1"/>
  <c r="O969" i="1" s="1"/>
  <c r="I968" i="1"/>
  <c r="O968" i="1" s="1"/>
  <c r="C968" i="1"/>
  <c r="F968" i="1" s="1"/>
  <c r="I966" i="1"/>
  <c r="O966" i="1" s="1"/>
  <c r="F966" i="1"/>
  <c r="C966" i="1"/>
  <c r="C965" i="1"/>
  <c r="F965" i="1" s="1"/>
  <c r="I965" i="1" s="1"/>
  <c r="O965" i="1" s="1"/>
  <c r="F962" i="1"/>
  <c r="I962" i="1" s="1"/>
  <c r="O962" i="1" s="1"/>
  <c r="C962" i="1"/>
  <c r="O961" i="1"/>
  <c r="F961" i="1"/>
  <c r="I961" i="1" s="1"/>
  <c r="C961" i="1"/>
  <c r="C960" i="1"/>
  <c r="F959" i="1"/>
  <c r="I959" i="1" s="1"/>
  <c r="O959" i="1" s="1"/>
  <c r="C959" i="1"/>
  <c r="C958" i="1"/>
  <c r="C957" i="1"/>
  <c r="F957" i="1" s="1"/>
  <c r="I957" i="1" s="1"/>
  <c r="O957" i="1" s="1"/>
  <c r="C955" i="1"/>
  <c r="F955" i="1" s="1"/>
  <c r="I955" i="1" s="1"/>
  <c r="O955" i="1" s="1"/>
  <c r="C954" i="1"/>
  <c r="F954" i="1" s="1"/>
  <c r="I954" i="1" s="1"/>
  <c r="O954" i="1" s="1"/>
  <c r="C953" i="1"/>
  <c r="F953" i="1" s="1"/>
  <c r="I953" i="1" s="1"/>
  <c r="O953" i="1" s="1"/>
  <c r="O952" i="1"/>
  <c r="F952" i="1"/>
  <c r="I952" i="1" s="1"/>
  <c r="C952" i="1"/>
  <c r="C951" i="1"/>
  <c r="F951" i="1" s="1"/>
  <c r="I951" i="1" s="1"/>
  <c r="O951" i="1" s="1"/>
  <c r="F950" i="1"/>
  <c r="I950" i="1" s="1"/>
  <c r="O950" i="1" s="1"/>
  <c r="C950" i="1"/>
  <c r="C949" i="1"/>
  <c r="F949" i="1" s="1"/>
  <c r="I949" i="1" s="1"/>
  <c r="O949" i="1" s="1"/>
  <c r="C948" i="1"/>
  <c r="F948" i="1" s="1"/>
  <c r="I948" i="1" s="1"/>
  <c r="O948" i="1" s="1"/>
  <c r="C946" i="1"/>
  <c r="F946" i="1" s="1"/>
  <c r="I946" i="1" s="1"/>
  <c r="O946" i="1" s="1"/>
  <c r="F945" i="1"/>
  <c r="I945" i="1" s="1"/>
  <c r="O945" i="1" s="1"/>
  <c r="C945" i="1"/>
  <c r="O944" i="1"/>
  <c r="F944" i="1"/>
  <c r="I944" i="1" s="1"/>
  <c r="C944" i="1"/>
  <c r="C942" i="1"/>
  <c r="F942" i="1" s="1"/>
  <c r="I942" i="1" s="1"/>
  <c r="O942" i="1" s="1"/>
  <c r="F940" i="1"/>
  <c r="I940" i="1" s="1"/>
  <c r="O940" i="1" s="1"/>
  <c r="C940" i="1"/>
  <c r="C939" i="1"/>
  <c r="F939" i="1" s="1"/>
  <c r="I939" i="1" s="1"/>
  <c r="O939" i="1" s="1"/>
  <c r="F937" i="1"/>
  <c r="I937" i="1" s="1"/>
  <c r="O937" i="1" s="1"/>
  <c r="C937" i="1"/>
  <c r="C935" i="1"/>
  <c r="F935" i="1" s="1"/>
  <c r="I935" i="1" s="1"/>
  <c r="O935" i="1" s="1"/>
  <c r="F933" i="1"/>
  <c r="I933" i="1" s="1"/>
  <c r="O933" i="1" s="1"/>
  <c r="C933" i="1"/>
  <c r="C932" i="1"/>
  <c r="F932" i="1" s="1"/>
  <c r="I932" i="1" s="1"/>
  <c r="O932" i="1" s="1"/>
  <c r="C930" i="1"/>
  <c r="F930" i="1" s="1"/>
  <c r="I930" i="1" s="1"/>
  <c r="O930" i="1" s="1"/>
  <c r="C929" i="1"/>
  <c r="F929" i="1" s="1"/>
  <c r="I929" i="1" s="1"/>
  <c r="O929" i="1" s="1"/>
  <c r="C927" i="1"/>
  <c r="F927" i="1" s="1"/>
  <c r="I927" i="1" s="1"/>
  <c r="O927" i="1" s="1"/>
  <c r="C925" i="1"/>
  <c r="F925" i="1" s="1"/>
  <c r="I925" i="1" s="1"/>
  <c r="O925" i="1" s="1"/>
  <c r="F923" i="1"/>
  <c r="I923" i="1" s="1"/>
  <c r="O923" i="1" s="1"/>
  <c r="C923" i="1"/>
  <c r="O920" i="1"/>
  <c r="F920" i="1"/>
  <c r="I920" i="1" s="1"/>
  <c r="C920" i="1"/>
  <c r="F919" i="1"/>
  <c r="I919" i="1" s="1"/>
  <c r="O919" i="1" s="1"/>
  <c r="C919" i="1"/>
  <c r="I917" i="1"/>
  <c r="O917" i="1" s="1"/>
  <c r="F917" i="1"/>
  <c r="C917" i="1"/>
  <c r="O916" i="1"/>
  <c r="C916" i="1"/>
  <c r="F916" i="1" s="1"/>
  <c r="I916" i="1" s="1"/>
  <c r="F914" i="1"/>
  <c r="I914" i="1" s="1"/>
  <c r="O914" i="1" s="1"/>
  <c r="C914" i="1"/>
  <c r="C913" i="1"/>
  <c r="F913" i="1" s="1"/>
  <c r="I913" i="1" s="1"/>
  <c r="O913" i="1" s="1"/>
  <c r="I911" i="1"/>
  <c r="O911" i="1" s="1"/>
  <c r="F911" i="1"/>
  <c r="C911" i="1"/>
  <c r="C910" i="1"/>
  <c r="F910" i="1" s="1"/>
  <c r="I910" i="1" s="1"/>
  <c r="O910" i="1" s="1"/>
  <c r="C909" i="1"/>
  <c r="F909" i="1" s="1"/>
  <c r="I909" i="1" s="1"/>
  <c r="O909" i="1" s="1"/>
  <c r="C907" i="1"/>
  <c r="F907" i="1" s="1"/>
  <c r="I907" i="1" s="1"/>
  <c r="O907" i="1" s="1"/>
  <c r="F905" i="1"/>
  <c r="I905" i="1" s="1"/>
  <c r="O905" i="1" s="1"/>
  <c r="C905" i="1"/>
  <c r="F904" i="1"/>
  <c r="I904" i="1" s="1"/>
  <c r="O904" i="1" s="1"/>
  <c r="C904" i="1"/>
  <c r="O903" i="1"/>
  <c r="C903" i="1"/>
  <c r="F903" i="1" s="1"/>
  <c r="I903" i="1" s="1"/>
  <c r="O901" i="1"/>
  <c r="C901" i="1"/>
  <c r="F901" i="1" s="1"/>
  <c r="I901" i="1" s="1"/>
  <c r="F900" i="1"/>
  <c r="I900" i="1" s="1"/>
  <c r="O900" i="1" s="1"/>
  <c r="C900" i="1"/>
  <c r="F899" i="1"/>
  <c r="I899" i="1" s="1"/>
  <c r="O899" i="1" s="1"/>
  <c r="C899" i="1"/>
  <c r="O897" i="1"/>
  <c r="F897" i="1"/>
  <c r="I897" i="1" s="1"/>
  <c r="C897" i="1"/>
  <c r="F895" i="1"/>
  <c r="I895" i="1" s="1"/>
  <c r="O895" i="1" s="1"/>
  <c r="C895" i="1"/>
  <c r="C893" i="1"/>
  <c r="F893" i="1" s="1"/>
  <c r="I893" i="1" s="1"/>
  <c r="O893" i="1" s="1"/>
  <c r="F892" i="1"/>
  <c r="I892" i="1" s="1"/>
  <c r="O892" i="1" s="1"/>
  <c r="C892" i="1"/>
  <c r="I890" i="1"/>
  <c r="O890" i="1" s="1"/>
  <c r="C890" i="1"/>
  <c r="F890" i="1" s="1"/>
  <c r="C889" i="1"/>
  <c r="F889" i="1" s="1"/>
  <c r="I889" i="1" s="1"/>
  <c r="O889" i="1" s="1"/>
  <c r="F888" i="1"/>
  <c r="I888" i="1" s="1"/>
  <c r="O888" i="1" s="1"/>
  <c r="C888" i="1"/>
  <c r="O887" i="1"/>
  <c r="F887" i="1"/>
  <c r="I887" i="1" s="1"/>
  <c r="C887" i="1"/>
  <c r="F886" i="1"/>
  <c r="I886" i="1" s="1"/>
  <c r="O886" i="1" s="1"/>
  <c r="C886" i="1"/>
  <c r="F885" i="1"/>
  <c r="I885" i="1" s="1"/>
  <c r="O885" i="1" s="1"/>
  <c r="C885" i="1"/>
  <c r="C884" i="1"/>
  <c r="F884" i="1" s="1"/>
  <c r="I884" i="1" s="1"/>
  <c r="O884" i="1" s="1"/>
  <c r="F883" i="1"/>
  <c r="I883" i="1" s="1"/>
  <c r="O883" i="1" s="1"/>
  <c r="C883" i="1"/>
  <c r="C881" i="1"/>
  <c r="F881" i="1" s="1"/>
  <c r="I881" i="1" s="1"/>
  <c r="O881" i="1" s="1"/>
  <c r="I879" i="1"/>
  <c r="O879" i="1" s="1"/>
  <c r="F879" i="1"/>
  <c r="C879" i="1"/>
  <c r="C877" i="1"/>
  <c r="F877" i="1" s="1"/>
  <c r="I877" i="1" s="1"/>
  <c r="O877" i="1" s="1"/>
  <c r="C876" i="1"/>
  <c r="F876" i="1" s="1"/>
  <c r="I876" i="1" s="1"/>
  <c r="O876" i="1" s="1"/>
  <c r="C874" i="1"/>
  <c r="F874" i="1" s="1"/>
  <c r="I874" i="1" s="1"/>
  <c r="O874" i="1" s="1"/>
  <c r="C873" i="1"/>
  <c r="F873" i="1" s="1"/>
  <c r="I873" i="1" s="1"/>
  <c r="O873" i="1" s="1"/>
  <c r="F872" i="1"/>
  <c r="I872" i="1" s="1"/>
  <c r="O872" i="1" s="1"/>
  <c r="C872" i="1"/>
  <c r="C871" i="1"/>
  <c r="F871" i="1" s="1"/>
  <c r="I871" i="1" s="1"/>
  <c r="O871" i="1" s="1"/>
  <c r="O870" i="1"/>
  <c r="F870" i="1"/>
  <c r="I870" i="1" s="1"/>
  <c r="C870" i="1"/>
  <c r="F869" i="1"/>
  <c r="I869" i="1" s="1"/>
  <c r="O869" i="1" s="1"/>
  <c r="C869" i="1"/>
  <c r="F868" i="1"/>
  <c r="I868" i="1" s="1"/>
  <c r="O868" i="1" s="1"/>
  <c r="C868" i="1"/>
  <c r="C867" i="1"/>
  <c r="F867" i="1" s="1"/>
  <c r="I867" i="1" s="1"/>
  <c r="O867" i="1" s="1"/>
  <c r="C866" i="1"/>
  <c r="F866" i="1" s="1"/>
  <c r="I866" i="1" s="1"/>
  <c r="O866" i="1" s="1"/>
  <c r="I864" i="1"/>
  <c r="O864" i="1" s="1"/>
  <c r="C864" i="1"/>
  <c r="F864" i="1" s="1"/>
  <c r="F862" i="1"/>
  <c r="I862" i="1" s="1"/>
  <c r="O862" i="1" s="1"/>
  <c r="C862" i="1"/>
  <c r="C860" i="1"/>
  <c r="F860" i="1" s="1"/>
  <c r="I860" i="1" s="1"/>
  <c r="O860" i="1" s="1"/>
  <c r="I859" i="1"/>
  <c r="O859" i="1" s="1"/>
  <c r="C859" i="1"/>
  <c r="F859" i="1" s="1"/>
  <c r="I858" i="1"/>
  <c r="O858" i="1" s="1"/>
  <c r="C858" i="1"/>
  <c r="F858" i="1" s="1"/>
  <c r="F857" i="1"/>
  <c r="I857" i="1" s="1"/>
  <c r="O857" i="1" s="1"/>
  <c r="C857" i="1"/>
  <c r="I856" i="1"/>
  <c r="O856" i="1" s="1"/>
  <c r="C856" i="1"/>
  <c r="F856" i="1" s="1"/>
  <c r="C854" i="1"/>
  <c r="F854" i="1" s="1"/>
  <c r="I854" i="1" s="1"/>
  <c r="O854" i="1" s="1"/>
  <c r="O852" i="1"/>
  <c r="C852" i="1"/>
  <c r="F852" i="1" s="1"/>
  <c r="I852" i="1" s="1"/>
  <c r="F851" i="1"/>
  <c r="I851" i="1" s="1"/>
  <c r="O851" i="1" s="1"/>
  <c r="C851" i="1"/>
  <c r="F849" i="1"/>
  <c r="I849" i="1" s="1"/>
  <c r="O849" i="1" s="1"/>
  <c r="C849" i="1"/>
  <c r="F847" i="1"/>
  <c r="I847" i="1" s="1"/>
  <c r="O847" i="1" s="1"/>
  <c r="C847" i="1"/>
  <c r="C846" i="1"/>
  <c r="F846" i="1" s="1"/>
  <c r="I846" i="1" s="1"/>
  <c r="O846" i="1" s="1"/>
  <c r="I845" i="1"/>
  <c r="O845" i="1" s="1"/>
  <c r="F845" i="1"/>
  <c r="C845" i="1"/>
  <c r="O844" i="1"/>
  <c r="C844" i="1"/>
  <c r="F844" i="1" s="1"/>
  <c r="I844" i="1" s="1"/>
  <c r="I843" i="1"/>
  <c r="O843" i="1" s="1"/>
  <c r="C843" i="1"/>
  <c r="F843" i="1" s="1"/>
  <c r="C841" i="1"/>
  <c r="F841" i="1" s="1"/>
  <c r="I841" i="1" s="1"/>
  <c r="O841" i="1" s="1"/>
  <c r="F840" i="1"/>
  <c r="I840" i="1" s="1"/>
  <c r="O840" i="1" s="1"/>
  <c r="C840" i="1"/>
  <c r="O839" i="1"/>
  <c r="F839" i="1"/>
  <c r="I839" i="1" s="1"/>
  <c r="C839" i="1"/>
  <c r="C838" i="1"/>
  <c r="F838" i="1" s="1"/>
  <c r="I838" i="1" s="1"/>
  <c r="O838" i="1" s="1"/>
  <c r="F837" i="1"/>
  <c r="I837" i="1" s="1"/>
  <c r="O837" i="1" s="1"/>
  <c r="C837" i="1"/>
  <c r="O836" i="1"/>
  <c r="C836" i="1"/>
  <c r="F836" i="1" s="1"/>
  <c r="I836" i="1" s="1"/>
  <c r="C835" i="1"/>
  <c r="F835" i="1" s="1"/>
  <c r="I835" i="1" s="1"/>
  <c r="O835" i="1" s="1"/>
  <c r="C834" i="1"/>
  <c r="F834" i="1" s="1"/>
  <c r="I834" i="1" s="1"/>
  <c r="O834" i="1" s="1"/>
  <c r="F833" i="1"/>
  <c r="I833" i="1" s="1"/>
  <c r="O833" i="1" s="1"/>
  <c r="C833" i="1"/>
  <c r="F831" i="1"/>
  <c r="I831" i="1" s="1"/>
  <c r="O831" i="1" s="1"/>
  <c r="C831" i="1"/>
  <c r="C830" i="1"/>
  <c r="F830" i="1" s="1"/>
  <c r="I830" i="1" s="1"/>
  <c r="O830" i="1" s="1"/>
  <c r="C828" i="1"/>
  <c r="F828" i="1" s="1"/>
  <c r="I828" i="1" s="1"/>
  <c r="O828" i="1" s="1"/>
  <c r="C826" i="1"/>
  <c r="F826" i="1" s="1"/>
  <c r="I826" i="1" s="1"/>
  <c r="O826" i="1" s="1"/>
  <c r="F824" i="1"/>
  <c r="I824" i="1" s="1"/>
  <c r="O824" i="1" s="1"/>
  <c r="C824" i="1"/>
  <c r="C823" i="1"/>
  <c r="F823" i="1" s="1"/>
  <c r="I823" i="1" s="1"/>
  <c r="O823" i="1" s="1"/>
  <c r="O822" i="1"/>
  <c r="F822" i="1"/>
  <c r="I822" i="1" s="1"/>
  <c r="C822" i="1"/>
  <c r="F820" i="1"/>
  <c r="I820" i="1" s="1"/>
  <c r="O820" i="1" s="1"/>
  <c r="C820" i="1"/>
  <c r="C819" i="1"/>
  <c r="F819" i="1" s="1"/>
  <c r="I819" i="1" s="1"/>
  <c r="O819" i="1" s="1"/>
  <c r="C818" i="1"/>
  <c r="F818" i="1" s="1"/>
  <c r="I818" i="1" s="1"/>
  <c r="O818" i="1" s="1"/>
  <c r="F817" i="1"/>
  <c r="I817" i="1" s="1"/>
  <c r="O817" i="1" s="1"/>
  <c r="C817" i="1"/>
  <c r="C816" i="1"/>
  <c r="F816" i="1" s="1"/>
  <c r="I816" i="1" s="1"/>
  <c r="O816" i="1" s="1"/>
  <c r="F814" i="1"/>
  <c r="I814" i="1" s="1"/>
  <c r="O814" i="1" s="1"/>
  <c r="C814" i="1"/>
  <c r="O813" i="1"/>
  <c r="C813" i="1"/>
  <c r="F813" i="1" s="1"/>
  <c r="I813" i="1" s="1"/>
  <c r="C812" i="1"/>
  <c r="F812" i="1" s="1"/>
  <c r="I812" i="1" s="1"/>
  <c r="O812" i="1" s="1"/>
  <c r="C811" i="1"/>
  <c r="F811" i="1" s="1"/>
  <c r="I811" i="1" s="1"/>
  <c r="O811" i="1" s="1"/>
  <c r="F809" i="1"/>
  <c r="I809" i="1" s="1"/>
  <c r="O809" i="1" s="1"/>
  <c r="C809" i="1"/>
  <c r="F808" i="1"/>
  <c r="I808" i="1" s="1"/>
  <c r="O808" i="1" s="1"/>
  <c r="C808" i="1"/>
  <c r="I806" i="1"/>
  <c r="O806" i="1" s="1"/>
  <c r="C806" i="1"/>
  <c r="F806" i="1" s="1"/>
  <c r="C805" i="1"/>
  <c r="F805" i="1" s="1"/>
  <c r="I805" i="1" s="1"/>
  <c r="O805" i="1" s="1"/>
  <c r="F803" i="1"/>
  <c r="I803" i="1" s="1"/>
  <c r="O803" i="1" s="1"/>
  <c r="C803" i="1"/>
  <c r="C801" i="1"/>
  <c r="F801" i="1" s="1"/>
  <c r="I801" i="1" s="1"/>
  <c r="O801" i="1" s="1"/>
  <c r="O799" i="1"/>
  <c r="F799" i="1"/>
  <c r="I799" i="1" s="1"/>
  <c r="C799" i="1"/>
  <c r="F798" i="1"/>
  <c r="I798" i="1" s="1"/>
  <c r="O798" i="1" s="1"/>
  <c r="C798" i="1"/>
  <c r="O796" i="1"/>
  <c r="F796" i="1"/>
  <c r="I796" i="1" s="1"/>
  <c r="C796" i="1"/>
  <c r="C795" i="1"/>
  <c r="F795" i="1" s="1"/>
  <c r="I795" i="1" s="1"/>
  <c r="O795" i="1" s="1"/>
  <c r="C794" i="1"/>
  <c r="F794" i="1" s="1"/>
  <c r="I794" i="1" s="1"/>
  <c r="O794" i="1" s="1"/>
  <c r="C793" i="1"/>
  <c r="F793" i="1" s="1"/>
  <c r="I793" i="1" s="1"/>
  <c r="O793" i="1" s="1"/>
  <c r="C792" i="1"/>
  <c r="F792" i="1" s="1"/>
  <c r="I792" i="1" s="1"/>
  <c r="O792" i="1" s="1"/>
  <c r="O791" i="1"/>
  <c r="F791" i="1"/>
  <c r="I791" i="1" s="1"/>
  <c r="C791" i="1"/>
  <c r="C789" i="1"/>
  <c r="F789" i="1" s="1"/>
  <c r="I789" i="1" s="1"/>
  <c r="O789" i="1" s="1"/>
  <c r="C787" i="1"/>
  <c r="F787" i="1" s="1"/>
  <c r="I787" i="1" s="1"/>
  <c r="O787" i="1" s="1"/>
  <c r="C784" i="1"/>
  <c r="F784" i="1" s="1"/>
  <c r="I784" i="1" s="1"/>
  <c r="O784" i="1" s="1"/>
  <c r="F782" i="1"/>
  <c r="I782" i="1" s="1"/>
  <c r="O782" i="1" s="1"/>
  <c r="C782" i="1"/>
  <c r="C780" i="1"/>
  <c r="F780" i="1" s="1"/>
  <c r="I780" i="1" s="1"/>
  <c r="O780" i="1" s="1"/>
  <c r="C779" i="1"/>
  <c r="F779" i="1" s="1"/>
  <c r="I779" i="1" s="1"/>
  <c r="O779" i="1" s="1"/>
  <c r="F777" i="1"/>
  <c r="I777" i="1" s="1"/>
  <c r="O777" i="1" s="1"/>
  <c r="C777" i="1"/>
  <c r="O775" i="1"/>
  <c r="C775" i="1"/>
  <c r="F775" i="1" s="1"/>
  <c r="I775" i="1" s="1"/>
  <c r="O773" i="1"/>
  <c r="C773" i="1"/>
  <c r="F773" i="1" s="1"/>
  <c r="I773" i="1" s="1"/>
  <c r="I772" i="1"/>
  <c r="O772" i="1" s="1"/>
  <c r="C772" i="1"/>
  <c r="F772" i="1" s="1"/>
  <c r="C771" i="1"/>
  <c r="F771" i="1" s="1"/>
  <c r="I771" i="1" s="1"/>
  <c r="O771" i="1" s="1"/>
  <c r="F770" i="1"/>
  <c r="I770" i="1" s="1"/>
  <c r="O770" i="1" s="1"/>
  <c r="C770" i="1"/>
  <c r="O769" i="1"/>
  <c r="F769" i="1"/>
  <c r="I769" i="1" s="1"/>
  <c r="C769" i="1"/>
  <c r="F767" i="1"/>
  <c r="I767" i="1" s="1"/>
  <c r="O767" i="1" s="1"/>
  <c r="C767" i="1"/>
  <c r="C765" i="1"/>
  <c r="F765" i="1" s="1"/>
  <c r="I765" i="1" s="1"/>
  <c r="O765" i="1" s="1"/>
  <c r="F763" i="1"/>
  <c r="I763" i="1" s="1"/>
  <c r="O763" i="1" s="1"/>
  <c r="C763" i="1"/>
  <c r="C761" i="1"/>
  <c r="F761" i="1" s="1"/>
  <c r="I761" i="1" s="1"/>
  <c r="O761" i="1" s="1"/>
  <c r="F760" i="1"/>
  <c r="I760" i="1" s="1"/>
  <c r="O760" i="1" s="1"/>
  <c r="C760" i="1"/>
  <c r="I759" i="1"/>
  <c r="O759" i="1" s="1"/>
  <c r="C759" i="1"/>
  <c r="F759" i="1" s="1"/>
  <c r="C756" i="1"/>
  <c r="F756" i="1" s="1"/>
  <c r="I756" i="1" s="1"/>
  <c r="O756" i="1" s="1"/>
  <c r="F755" i="1"/>
  <c r="I755" i="1" s="1"/>
  <c r="O755" i="1" s="1"/>
  <c r="C755" i="1"/>
  <c r="C753" i="1"/>
  <c r="F753" i="1" s="1"/>
  <c r="I753" i="1" s="1"/>
  <c r="O753" i="1" s="1"/>
  <c r="O751" i="1"/>
  <c r="F751" i="1"/>
  <c r="I751" i="1" s="1"/>
  <c r="C751" i="1"/>
  <c r="I749" i="1"/>
  <c r="O749" i="1" s="1"/>
  <c r="C749" i="1"/>
  <c r="F749" i="1" s="1"/>
  <c r="I748" i="1"/>
  <c r="O748" i="1" s="1"/>
  <c r="C748" i="1"/>
  <c r="F748" i="1" s="1"/>
  <c r="C747" i="1"/>
  <c r="F747" i="1" s="1"/>
  <c r="I747" i="1" s="1"/>
  <c r="O747" i="1" s="1"/>
  <c r="F746" i="1"/>
  <c r="I746" i="1" s="1"/>
  <c r="O746" i="1" s="1"/>
  <c r="C746" i="1"/>
  <c r="I745" i="1"/>
  <c r="O745" i="1" s="1"/>
  <c r="C745" i="1"/>
  <c r="F745" i="1" s="1"/>
  <c r="C744" i="1"/>
  <c r="F744" i="1" s="1"/>
  <c r="I744" i="1" s="1"/>
  <c r="O744" i="1" s="1"/>
  <c r="F742" i="1"/>
  <c r="I742" i="1" s="1"/>
  <c r="O742" i="1" s="1"/>
  <c r="C742" i="1"/>
  <c r="C741" i="1"/>
  <c r="F741" i="1" s="1"/>
  <c r="I741" i="1" s="1"/>
  <c r="O741" i="1" s="1"/>
  <c r="F740" i="1"/>
  <c r="I740" i="1" s="1"/>
  <c r="O740" i="1" s="1"/>
  <c r="C740" i="1"/>
  <c r="C738" i="1"/>
  <c r="F738" i="1" s="1"/>
  <c r="I738" i="1" s="1"/>
  <c r="O738" i="1" s="1"/>
  <c r="F737" i="1"/>
  <c r="I737" i="1" s="1"/>
  <c r="O737" i="1" s="1"/>
  <c r="C737" i="1"/>
  <c r="O736" i="1"/>
  <c r="F736" i="1"/>
  <c r="I736" i="1" s="1"/>
  <c r="C736" i="1"/>
  <c r="F735" i="1"/>
  <c r="I735" i="1" s="1"/>
  <c r="O735" i="1" s="1"/>
  <c r="C735" i="1"/>
  <c r="F734" i="1"/>
  <c r="I734" i="1" s="1"/>
  <c r="O734" i="1" s="1"/>
  <c r="C734" i="1"/>
  <c r="C733" i="1"/>
  <c r="F733" i="1" s="1"/>
  <c r="I733" i="1" s="1"/>
  <c r="O733" i="1" s="1"/>
  <c r="I731" i="1"/>
  <c r="O731" i="1" s="1"/>
  <c r="C731" i="1"/>
  <c r="F731" i="1" s="1"/>
  <c r="F728" i="1"/>
  <c r="I728" i="1" s="1"/>
  <c r="O728" i="1" s="1"/>
  <c r="C728" i="1"/>
  <c r="C727" i="1"/>
  <c r="F727" i="1" s="1"/>
  <c r="I727" i="1" s="1"/>
  <c r="O727" i="1" s="1"/>
  <c r="I726" i="1"/>
  <c r="O726" i="1" s="1"/>
  <c r="C726" i="1"/>
  <c r="F726" i="1" s="1"/>
  <c r="C725" i="1"/>
  <c r="F725" i="1" s="1"/>
  <c r="I725" i="1" s="1"/>
  <c r="O725" i="1" s="1"/>
  <c r="C724" i="1"/>
  <c r="F724" i="1" s="1"/>
  <c r="I724" i="1" s="1"/>
  <c r="O724" i="1" s="1"/>
  <c r="F723" i="1"/>
  <c r="I723" i="1" s="1"/>
  <c r="O723" i="1" s="1"/>
  <c r="C723" i="1"/>
  <c r="I722" i="1"/>
  <c r="O722" i="1" s="1"/>
  <c r="C722" i="1"/>
  <c r="F722" i="1" s="1"/>
  <c r="C721" i="1"/>
  <c r="F721" i="1" s="1"/>
  <c r="I721" i="1" s="1"/>
  <c r="O721" i="1" s="1"/>
  <c r="F720" i="1"/>
  <c r="I720" i="1" s="1"/>
  <c r="O720" i="1" s="1"/>
  <c r="C720" i="1"/>
  <c r="I719" i="1"/>
  <c r="O719" i="1" s="1"/>
  <c r="F719" i="1"/>
  <c r="C719" i="1"/>
  <c r="F718" i="1"/>
  <c r="I718" i="1" s="1"/>
  <c r="O718" i="1" s="1"/>
  <c r="C718" i="1"/>
  <c r="F717" i="1"/>
  <c r="I717" i="1" s="1"/>
  <c r="O717" i="1" s="1"/>
  <c r="C717" i="1"/>
  <c r="F716" i="1"/>
  <c r="I716" i="1" s="1"/>
  <c r="O716" i="1" s="1"/>
  <c r="C716" i="1"/>
  <c r="F715" i="1"/>
  <c r="I715" i="1" s="1"/>
  <c r="O715" i="1" s="1"/>
  <c r="C715" i="1"/>
  <c r="F714" i="1"/>
  <c r="I714" i="1" s="1"/>
  <c r="O714" i="1" s="1"/>
  <c r="C714" i="1"/>
  <c r="O712" i="1"/>
  <c r="F712" i="1"/>
  <c r="I712" i="1" s="1"/>
  <c r="C712" i="1"/>
  <c r="O709" i="1"/>
  <c r="C709" i="1"/>
  <c r="F709" i="1" s="1"/>
  <c r="I709" i="1" s="1"/>
  <c r="F707" i="1"/>
  <c r="I707" i="1" s="1"/>
  <c r="O707" i="1" s="1"/>
  <c r="C707" i="1"/>
  <c r="F706" i="1"/>
  <c r="I706" i="1" s="1"/>
  <c r="O706" i="1" s="1"/>
  <c r="C706" i="1"/>
  <c r="F705" i="1"/>
  <c r="I705" i="1" s="1"/>
  <c r="O705" i="1" s="1"/>
  <c r="C705" i="1"/>
  <c r="C704" i="1"/>
  <c r="C703" i="1"/>
  <c r="F703" i="1" s="1"/>
  <c r="I703" i="1" s="1"/>
  <c r="O703" i="1" s="1"/>
  <c r="F701" i="1"/>
  <c r="I701" i="1" s="1"/>
  <c r="O701" i="1" s="1"/>
  <c r="C701" i="1"/>
  <c r="I700" i="1"/>
  <c r="O700" i="1" s="1"/>
  <c r="F700" i="1"/>
  <c r="C700" i="1"/>
  <c r="C699" i="1"/>
  <c r="F699" i="1" s="1"/>
  <c r="I699" i="1" s="1"/>
  <c r="O699" i="1" s="1"/>
  <c r="C698" i="1"/>
  <c r="C697" i="1"/>
  <c r="F697" i="1" s="1"/>
  <c r="I697" i="1" s="1"/>
  <c r="O697" i="1" s="1"/>
  <c r="C695" i="1"/>
  <c r="F695" i="1" s="1"/>
  <c r="I695" i="1" s="1"/>
  <c r="O695" i="1" s="1"/>
  <c r="C694" i="1"/>
  <c r="F694" i="1" s="1"/>
  <c r="I694" i="1" s="1"/>
  <c r="O694" i="1" s="1"/>
  <c r="C691" i="1"/>
  <c r="F691" i="1" s="1"/>
  <c r="I691" i="1" s="1"/>
  <c r="O691" i="1" s="1"/>
  <c r="O690" i="1"/>
  <c r="C690" i="1"/>
  <c r="F690" i="1" s="1"/>
  <c r="I690" i="1" s="1"/>
  <c r="O689" i="1"/>
  <c r="F689" i="1"/>
  <c r="I689" i="1" s="1"/>
  <c r="C689" i="1"/>
  <c r="C688" i="1"/>
  <c r="F688" i="1" s="1"/>
  <c r="I688" i="1" s="1"/>
  <c r="O688" i="1" s="1"/>
  <c r="C686" i="1"/>
  <c r="F686" i="1" s="1"/>
  <c r="I686" i="1" s="1"/>
  <c r="O686" i="1" s="1"/>
  <c r="I685" i="1"/>
  <c r="O685" i="1" s="1"/>
  <c r="C685" i="1"/>
  <c r="F685" i="1" s="1"/>
  <c r="F683" i="1"/>
  <c r="I683" i="1" s="1"/>
  <c r="O683" i="1" s="1"/>
  <c r="C683" i="1"/>
  <c r="C682" i="1"/>
  <c r="F682" i="1" s="1"/>
  <c r="I682" i="1" s="1"/>
  <c r="O682" i="1" s="1"/>
  <c r="C681" i="1"/>
  <c r="F681" i="1" s="1"/>
  <c r="I681" i="1" s="1"/>
  <c r="O681" i="1" s="1"/>
  <c r="F679" i="1"/>
  <c r="I679" i="1" s="1"/>
  <c r="O679" i="1" s="1"/>
  <c r="C679" i="1"/>
  <c r="F678" i="1"/>
  <c r="I678" i="1" s="1"/>
  <c r="O678" i="1" s="1"/>
  <c r="C678" i="1"/>
  <c r="C677" i="1"/>
  <c r="F677" i="1" s="1"/>
  <c r="I677" i="1" s="1"/>
  <c r="O677" i="1" s="1"/>
  <c r="C676" i="1"/>
  <c r="F676" i="1" s="1"/>
  <c r="I676" i="1" s="1"/>
  <c r="O676" i="1" s="1"/>
  <c r="I675" i="1"/>
  <c r="O675" i="1" s="1"/>
  <c r="F675" i="1"/>
  <c r="C675" i="1"/>
  <c r="O673" i="1"/>
  <c r="C673" i="1"/>
  <c r="F673" i="1" s="1"/>
  <c r="I673" i="1" s="1"/>
  <c r="C672" i="1"/>
  <c r="F672" i="1" s="1"/>
  <c r="I672" i="1" s="1"/>
  <c r="O672" i="1" s="1"/>
  <c r="C670" i="1"/>
  <c r="F670" i="1" s="1"/>
  <c r="I670" i="1" s="1"/>
  <c r="O670" i="1" s="1"/>
  <c r="O668" i="1"/>
  <c r="C668" i="1"/>
  <c r="F668" i="1" s="1"/>
  <c r="I668" i="1" s="1"/>
  <c r="C667" i="1"/>
  <c r="F667" i="1" s="1"/>
  <c r="I667" i="1" s="1"/>
  <c r="O667" i="1" s="1"/>
  <c r="F665" i="1"/>
  <c r="I665" i="1" s="1"/>
  <c r="O665" i="1" s="1"/>
  <c r="C665" i="1"/>
  <c r="C663" i="1"/>
  <c r="F663" i="1" s="1"/>
  <c r="I663" i="1" s="1"/>
  <c r="O663" i="1" s="1"/>
  <c r="F662" i="1"/>
  <c r="I662" i="1" s="1"/>
  <c r="O662" i="1" s="1"/>
  <c r="C662" i="1"/>
  <c r="C661" i="1"/>
  <c r="F661" i="1" s="1"/>
  <c r="I661" i="1" s="1"/>
  <c r="O661" i="1" s="1"/>
  <c r="I660" i="1"/>
  <c r="O660" i="1" s="1"/>
  <c r="C660" i="1"/>
  <c r="F660" i="1" s="1"/>
  <c r="I659" i="1"/>
  <c r="O659" i="1" s="1"/>
  <c r="F659" i="1"/>
  <c r="C659" i="1"/>
  <c r="F658" i="1"/>
  <c r="I658" i="1" s="1"/>
  <c r="O658" i="1" s="1"/>
  <c r="C658" i="1"/>
  <c r="I657" i="1"/>
  <c r="O657" i="1" s="1"/>
  <c r="C657" i="1"/>
  <c r="F657" i="1" s="1"/>
  <c r="C655" i="1"/>
  <c r="F655" i="1" s="1"/>
  <c r="I655" i="1" s="1"/>
  <c r="O655" i="1" s="1"/>
  <c r="F652" i="1"/>
  <c r="I652" i="1" s="1"/>
  <c r="O652" i="1" s="1"/>
  <c r="C652" i="1"/>
  <c r="I651" i="1"/>
  <c r="O651" i="1" s="1"/>
  <c r="C651" i="1"/>
  <c r="F651" i="1" s="1"/>
  <c r="C650" i="1"/>
  <c r="F650" i="1" s="1"/>
  <c r="I650" i="1" s="1"/>
  <c r="O650" i="1" s="1"/>
  <c r="F648" i="1"/>
  <c r="I648" i="1" s="1"/>
  <c r="O648" i="1" s="1"/>
  <c r="C648" i="1"/>
  <c r="C646" i="1"/>
  <c r="F646" i="1" s="1"/>
  <c r="I646" i="1" s="1"/>
  <c r="O646" i="1" s="1"/>
  <c r="F645" i="1"/>
  <c r="I645" i="1" s="1"/>
  <c r="O645" i="1" s="1"/>
  <c r="C645" i="1"/>
  <c r="C644" i="1"/>
  <c r="F644" i="1" s="1"/>
  <c r="I644" i="1" s="1"/>
  <c r="O644" i="1" s="1"/>
  <c r="C643" i="1"/>
  <c r="F643" i="1" s="1"/>
  <c r="I643" i="1" s="1"/>
  <c r="O643" i="1" s="1"/>
  <c r="C642" i="1"/>
  <c r="F642" i="1" s="1"/>
  <c r="I642" i="1" s="1"/>
  <c r="O642" i="1" s="1"/>
  <c r="I641" i="1"/>
  <c r="O641" i="1" s="1"/>
  <c r="F641" i="1"/>
  <c r="C641" i="1"/>
  <c r="C640" i="1"/>
  <c r="F640" i="1" s="1"/>
  <c r="I640" i="1" s="1"/>
  <c r="O640" i="1" s="1"/>
  <c r="F639" i="1"/>
  <c r="I639" i="1" s="1"/>
  <c r="O639" i="1" s="1"/>
  <c r="C639" i="1"/>
  <c r="C638" i="1"/>
  <c r="F638" i="1" s="1"/>
  <c r="I638" i="1" s="1"/>
  <c r="O638" i="1" s="1"/>
  <c r="I637" i="1"/>
  <c r="O637" i="1" s="1"/>
  <c r="C637" i="1"/>
  <c r="F637" i="1" s="1"/>
  <c r="F635" i="1"/>
  <c r="I635" i="1" s="1"/>
  <c r="O635" i="1" s="1"/>
  <c r="C635" i="1"/>
  <c r="C634" i="1"/>
  <c r="F634" i="1" s="1"/>
  <c r="I634" i="1" s="1"/>
  <c r="O634" i="1" s="1"/>
  <c r="C633" i="1"/>
  <c r="F633" i="1" s="1"/>
  <c r="I633" i="1" s="1"/>
  <c r="O633" i="1" s="1"/>
  <c r="I632" i="1"/>
  <c r="O632" i="1" s="1"/>
  <c r="F632" i="1"/>
  <c r="C632" i="1"/>
  <c r="F631" i="1"/>
  <c r="I631" i="1" s="1"/>
  <c r="O631" i="1" s="1"/>
  <c r="C631" i="1"/>
  <c r="C630" i="1"/>
  <c r="F630" i="1" s="1"/>
  <c r="I630" i="1" s="1"/>
  <c r="O630" i="1" s="1"/>
  <c r="C629" i="1"/>
  <c r="F629" i="1" s="1"/>
  <c r="I629" i="1" s="1"/>
  <c r="O629" i="1" s="1"/>
  <c r="I627" i="1"/>
  <c r="O627" i="1" s="1"/>
  <c r="F627" i="1"/>
  <c r="C627" i="1"/>
  <c r="C625" i="1"/>
  <c r="F625" i="1" s="1"/>
  <c r="I625" i="1" s="1"/>
  <c r="O625" i="1" s="1"/>
  <c r="C624" i="1"/>
  <c r="F624" i="1" s="1"/>
  <c r="I624" i="1" s="1"/>
  <c r="O624" i="1" s="1"/>
  <c r="C623" i="1"/>
  <c r="F623" i="1" s="1"/>
  <c r="I623" i="1" s="1"/>
  <c r="O623" i="1" s="1"/>
  <c r="O621" i="1"/>
  <c r="C621" i="1"/>
  <c r="F621" i="1" s="1"/>
  <c r="I621" i="1" s="1"/>
  <c r="C620" i="1"/>
  <c r="F620" i="1" s="1"/>
  <c r="I620" i="1" s="1"/>
  <c r="O620" i="1" s="1"/>
  <c r="C619" i="1"/>
  <c r="C618" i="1"/>
  <c r="F618" i="1" s="1"/>
  <c r="I618" i="1" s="1"/>
  <c r="O618" i="1" s="1"/>
  <c r="F616" i="1"/>
  <c r="I616" i="1" s="1"/>
  <c r="O616" i="1" s="1"/>
  <c r="C616" i="1"/>
  <c r="C615" i="1"/>
  <c r="F615" i="1" s="1"/>
  <c r="I615" i="1" s="1"/>
  <c r="O615" i="1" s="1"/>
  <c r="C614" i="1"/>
  <c r="F614" i="1" s="1"/>
  <c r="I614" i="1" s="1"/>
  <c r="O614" i="1" s="1"/>
  <c r="F613" i="1"/>
  <c r="I613" i="1" s="1"/>
  <c r="O613" i="1" s="1"/>
  <c r="C613" i="1"/>
  <c r="I612" i="1"/>
  <c r="O612" i="1" s="1"/>
  <c r="C612" i="1"/>
  <c r="F612" i="1" s="1"/>
  <c r="C611" i="1"/>
  <c r="C610" i="1"/>
  <c r="F610" i="1" s="1"/>
  <c r="I610" i="1" s="1"/>
  <c r="O610" i="1" s="1"/>
  <c r="C608" i="1"/>
  <c r="F608" i="1" s="1"/>
  <c r="I608" i="1" s="1"/>
  <c r="O608" i="1" s="1"/>
  <c r="F607" i="1"/>
  <c r="I607" i="1" s="1"/>
  <c r="O607" i="1" s="1"/>
  <c r="C607" i="1"/>
  <c r="F606" i="1"/>
  <c r="I606" i="1" s="1"/>
  <c r="O606" i="1" s="1"/>
  <c r="C606" i="1"/>
  <c r="C605" i="1"/>
  <c r="F605" i="1" s="1"/>
  <c r="I605" i="1" s="1"/>
  <c r="O605" i="1" s="1"/>
  <c r="I604" i="1"/>
  <c r="O604" i="1" s="1"/>
  <c r="F604" i="1"/>
  <c r="C604" i="1"/>
  <c r="C603" i="1"/>
  <c r="F602" i="1"/>
  <c r="I602" i="1" s="1"/>
  <c r="O602" i="1" s="1"/>
  <c r="C602" i="1"/>
  <c r="C600" i="1"/>
  <c r="F600" i="1" s="1"/>
  <c r="I600" i="1" s="1"/>
  <c r="O600" i="1" s="1"/>
  <c r="F598" i="1"/>
  <c r="I598" i="1" s="1"/>
  <c r="O598" i="1" s="1"/>
  <c r="C598" i="1"/>
  <c r="F597" i="1"/>
  <c r="I597" i="1" s="1"/>
  <c r="O597" i="1" s="1"/>
  <c r="C597" i="1"/>
  <c r="C596" i="1"/>
  <c r="F595" i="1"/>
  <c r="I595" i="1" s="1"/>
  <c r="O595" i="1" s="1"/>
  <c r="C595" i="1"/>
  <c r="F594" i="1"/>
  <c r="I594" i="1" s="1"/>
  <c r="O594" i="1" s="1"/>
  <c r="C594" i="1"/>
  <c r="C593" i="1"/>
  <c r="F592" i="1"/>
  <c r="I592" i="1" s="1"/>
  <c r="O592" i="1" s="1"/>
  <c r="C592" i="1"/>
  <c r="C591" i="1"/>
  <c r="F590" i="1"/>
  <c r="I590" i="1" s="1"/>
  <c r="O590" i="1" s="1"/>
  <c r="C590" i="1"/>
  <c r="C589" i="1"/>
  <c r="F589" i="1" s="1"/>
  <c r="I589" i="1" s="1"/>
  <c r="O589" i="1" s="1"/>
  <c r="C588" i="1"/>
  <c r="F588" i="1" s="1"/>
  <c r="I588" i="1" s="1"/>
  <c r="O588" i="1" s="1"/>
  <c r="F587" i="1"/>
  <c r="I587" i="1" s="1"/>
  <c r="O587" i="1" s="1"/>
  <c r="C587" i="1"/>
  <c r="F586" i="1"/>
  <c r="I586" i="1" s="1"/>
  <c r="O586" i="1" s="1"/>
  <c r="C586" i="1"/>
  <c r="C585" i="1"/>
  <c r="F585" i="1" s="1"/>
  <c r="I585" i="1" s="1"/>
  <c r="O585" i="1" s="1"/>
  <c r="F584" i="1"/>
  <c r="I584" i="1" s="1"/>
  <c r="O584" i="1" s="1"/>
  <c r="C584" i="1"/>
  <c r="F583" i="1"/>
  <c r="I583" i="1" s="1"/>
  <c r="O583" i="1" s="1"/>
  <c r="C583" i="1"/>
  <c r="I582" i="1"/>
  <c r="O582" i="1" s="1"/>
  <c r="C582" i="1"/>
  <c r="F582" i="1" s="1"/>
  <c r="I581" i="1"/>
  <c r="O581" i="1" s="1"/>
  <c r="C581" i="1"/>
  <c r="F581" i="1" s="1"/>
  <c r="C580" i="1"/>
  <c r="F580" i="1" s="1"/>
  <c r="I580" i="1" s="1"/>
  <c r="O580" i="1" s="1"/>
  <c r="C578" i="1"/>
  <c r="F578" i="1" s="1"/>
  <c r="I578" i="1" s="1"/>
  <c r="O578" i="1" s="1"/>
  <c r="I577" i="1"/>
  <c r="O577" i="1" s="1"/>
  <c r="C577" i="1"/>
  <c r="F577" i="1" s="1"/>
  <c r="I576" i="1"/>
  <c r="O576" i="1" s="1"/>
  <c r="F576" i="1"/>
  <c r="C576" i="1"/>
  <c r="C575" i="1"/>
  <c r="F575" i="1" s="1"/>
  <c r="I575" i="1" s="1"/>
  <c r="O575" i="1" s="1"/>
  <c r="C573" i="1"/>
  <c r="F573" i="1" s="1"/>
  <c r="I573" i="1" s="1"/>
  <c r="O573" i="1" s="1"/>
  <c r="C572" i="1"/>
  <c r="F572" i="1" s="1"/>
  <c r="I572" i="1" s="1"/>
  <c r="O572" i="1" s="1"/>
  <c r="I570" i="1"/>
  <c r="O570" i="1" s="1"/>
  <c r="C570" i="1"/>
  <c r="F570" i="1" s="1"/>
  <c r="O568" i="1"/>
  <c r="C568" i="1"/>
  <c r="F568" i="1" s="1"/>
  <c r="I568" i="1" s="1"/>
  <c r="C567" i="1"/>
  <c r="F567" i="1" s="1"/>
  <c r="I567" i="1" s="1"/>
  <c r="O567" i="1" s="1"/>
  <c r="C566" i="1"/>
  <c r="F566" i="1" s="1"/>
  <c r="I566" i="1" s="1"/>
  <c r="O566" i="1" s="1"/>
  <c r="C565" i="1"/>
  <c r="F565" i="1" s="1"/>
  <c r="I565" i="1" s="1"/>
  <c r="O565" i="1" s="1"/>
  <c r="O564" i="1"/>
  <c r="C564" i="1"/>
  <c r="F564" i="1" s="1"/>
  <c r="I564" i="1" s="1"/>
  <c r="C562" i="1"/>
  <c r="F562" i="1" s="1"/>
  <c r="I562" i="1" s="1"/>
  <c r="O562" i="1" s="1"/>
  <c r="C561" i="1"/>
  <c r="F561" i="1" s="1"/>
  <c r="I561" i="1" s="1"/>
  <c r="O561" i="1" s="1"/>
  <c r="F560" i="1"/>
  <c r="I560" i="1" s="1"/>
  <c r="O560" i="1" s="1"/>
  <c r="C560" i="1"/>
  <c r="I559" i="1"/>
  <c r="O559" i="1" s="1"/>
  <c r="C559" i="1"/>
  <c r="F559" i="1" s="1"/>
  <c r="C558" i="1"/>
  <c r="F558" i="1" s="1"/>
  <c r="I558" i="1" s="1"/>
  <c r="O558" i="1" s="1"/>
  <c r="C556" i="1"/>
  <c r="F556" i="1" s="1"/>
  <c r="I556" i="1" s="1"/>
  <c r="O556" i="1" s="1"/>
  <c r="C554" i="1"/>
  <c r="F554" i="1" s="1"/>
  <c r="I554" i="1" s="1"/>
  <c r="O554" i="1" s="1"/>
  <c r="C552" i="1"/>
  <c r="F552" i="1" s="1"/>
  <c r="I552" i="1" s="1"/>
  <c r="O552" i="1" s="1"/>
  <c r="I551" i="1"/>
  <c r="C551" i="1"/>
  <c r="C550" i="1"/>
  <c r="F550" i="1" s="1"/>
  <c r="I550" i="1" s="1"/>
  <c r="O550" i="1" s="1"/>
  <c r="C549" i="1"/>
  <c r="F549" i="1" s="1"/>
  <c r="I549" i="1" s="1"/>
  <c r="O549" i="1" s="1"/>
  <c r="C548" i="1"/>
  <c r="F548" i="1" s="1"/>
  <c r="I548" i="1" s="1"/>
  <c r="O548" i="1" s="1"/>
  <c r="I547" i="1"/>
  <c r="O547" i="1" s="1"/>
  <c r="C547" i="1"/>
  <c r="F547" i="1" s="1"/>
  <c r="C546" i="1"/>
  <c r="F546" i="1" s="1"/>
  <c r="I546" i="1" s="1"/>
  <c r="O546" i="1" s="1"/>
  <c r="C544" i="1"/>
  <c r="F544" i="1" s="1"/>
  <c r="I544" i="1" s="1"/>
  <c r="O544" i="1" s="1"/>
  <c r="I543" i="1"/>
  <c r="O543" i="1" s="1"/>
  <c r="C543" i="1"/>
  <c r="F543" i="1" s="1"/>
  <c r="F542" i="1"/>
  <c r="I542" i="1" s="1"/>
  <c r="O542" i="1" s="1"/>
  <c r="C542" i="1"/>
  <c r="C540" i="1"/>
  <c r="F540" i="1" s="1"/>
  <c r="I540" i="1" s="1"/>
  <c r="O540" i="1" s="1"/>
  <c r="I539" i="1"/>
  <c r="O539" i="1" s="1"/>
  <c r="C539" i="1"/>
  <c r="F539" i="1" s="1"/>
  <c r="C537" i="1"/>
  <c r="F537" i="1" s="1"/>
  <c r="I537" i="1" s="1"/>
  <c r="O537" i="1" s="1"/>
  <c r="C535" i="1"/>
  <c r="F535" i="1" s="1"/>
  <c r="I535" i="1" s="1"/>
  <c r="O535" i="1" s="1"/>
  <c r="C533" i="1"/>
  <c r="F533" i="1" s="1"/>
  <c r="I533" i="1" s="1"/>
  <c r="O533" i="1" s="1"/>
  <c r="I532" i="1"/>
  <c r="O532" i="1" s="1"/>
  <c r="C532" i="1"/>
  <c r="F532" i="1" s="1"/>
  <c r="C531" i="1"/>
  <c r="F531" i="1" s="1"/>
  <c r="I531" i="1" s="1"/>
  <c r="O531" i="1" s="1"/>
  <c r="I530" i="1"/>
  <c r="O530" i="1" s="1"/>
  <c r="C530" i="1"/>
  <c r="F530" i="1" s="1"/>
  <c r="C528" i="1"/>
  <c r="F528" i="1" s="1"/>
  <c r="I528" i="1" s="1"/>
  <c r="O528" i="1" s="1"/>
  <c r="C527" i="1"/>
  <c r="F527" i="1" s="1"/>
  <c r="I527" i="1" s="1"/>
  <c r="O527" i="1" s="1"/>
  <c r="C526" i="1"/>
  <c r="F526" i="1" s="1"/>
  <c r="I526" i="1" s="1"/>
  <c r="O526" i="1" s="1"/>
  <c r="C525" i="1"/>
  <c r="F525" i="1" s="1"/>
  <c r="I525" i="1" s="1"/>
  <c r="O525" i="1" s="1"/>
  <c r="C524" i="1"/>
  <c r="F524" i="1" s="1"/>
  <c r="I524" i="1" s="1"/>
  <c r="O524" i="1" s="1"/>
  <c r="C522" i="1"/>
  <c r="F522" i="1" s="1"/>
  <c r="I522" i="1" s="1"/>
  <c r="O522" i="1" s="1"/>
  <c r="C521" i="1"/>
  <c r="F521" i="1" s="1"/>
  <c r="I521" i="1" s="1"/>
  <c r="O521" i="1" s="1"/>
  <c r="F519" i="1"/>
  <c r="I519" i="1" s="1"/>
  <c r="O519" i="1" s="1"/>
  <c r="C519" i="1"/>
  <c r="I517" i="1"/>
  <c r="O517" i="1" s="1"/>
  <c r="C517" i="1"/>
  <c r="F517" i="1" s="1"/>
  <c r="C515" i="1"/>
  <c r="F515" i="1" s="1"/>
  <c r="I515" i="1" s="1"/>
  <c r="O515" i="1" s="1"/>
  <c r="C514" i="1"/>
  <c r="F514" i="1" s="1"/>
  <c r="I514" i="1" s="1"/>
  <c r="O514" i="1" s="1"/>
  <c r="I512" i="1"/>
  <c r="O512" i="1" s="1"/>
  <c r="C512" i="1"/>
  <c r="F512" i="1" s="1"/>
  <c r="C510" i="1"/>
  <c r="F510" i="1" s="1"/>
  <c r="I510" i="1" s="1"/>
  <c r="O510" i="1" s="1"/>
  <c r="C509" i="1"/>
  <c r="F509" i="1" s="1"/>
  <c r="I509" i="1" s="1"/>
  <c r="O509" i="1" s="1"/>
  <c r="C508" i="1"/>
  <c r="F508" i="1" s="1"/>
  <c r="I508" i="1" s="1"/>
  <c r="O508" i="1" s="1"/>
  <c r="I507" i="1"/>
  <c r="O507" i="1" s="1"/>
  <c r="C507" i="1"/>
  <c r="F507" i="1" s="1"/>
  <c r="I506" i="1"/>
  <c r="O506" i="1" s="1"/>
  <c r="C506" i="1"/>
  <c r="F506" i="1" s="1"/>
  <c r="C504" i="1"/>
  <c r="F504" i="1" s="1"/>
  <c r="I504" i="1" s="1"/>
  <c r="O504" i="1" s="1"/>
  <c r="C502" i="1"/>
  <c r="F502" i="1" s="1"/>
  <c r="I502" i="1" s="1"/>
  <c r="O502" i="1" s="1"/>
  <c r="C500" i="1"/>
  <c r="F500" i="1" s="1"/>
  <c r="I500" i="1" s="1"/>
  <c r="O500" i="1" s="1"/>
  <c r="O499" i="1"/>
  <c r="I499" i="1"/>
  <c r="C499" i="1"/>
  <c r="F499" i="1" s="1"/>
  <c r="C498" i="1"/>
  <c r="F498" i="1" s="1"/>
  <c r="I498" i="1" s="1"/>
  <c r="O498" i="1" s="1"/>
  <c r="C497" i="1"/>
  <c r="F497" i="1" s="1"/>
  <c r="I497" i="1" s="1"/>
  <c r="O497" i="1" s="1"/>
  <c r="I495" i="1"/>
  <c r="O495" i="1" s="1"/>
  <c r="C495" i="1"/>
  <c r="F495" i="1" s="1"/>
  <c r="C494" i="1"/>
  <c r="F494" i="1" s="1"/>
  <c r="I494" i="1" s="1"/>
  <c r="O494" i="1" s="1"/>
  <c r="C493" i="1"/>
  <c r="F493" i="1" s="1"/>
  <c r="I493" i="1" s="1"/>
  <c r="O493" i="1" s="1"/>
  <c r="I492" i="1"/>
  <c r="O492" i="1" s="1"/>
  <c r="C492" i="1"/>
  <c r="F492" i="1" s="1"/>
  <c r="C491" i="1"/>
  <c r="F491" i="1" s="1"/>
  <c r="I491" i="1" s="1"/>
  <c r="O491" i="1" s="1"/>
  <c r="F490" i="1"/>
  <c r="I490" i="1" s="1"/>
  <c r="O490" i="1" s="1"/>
  <c r="C490" i="1"/>
  <c r="I489" i="1"/>
  <c r="O489" i="1" s="1"/>
  <c r="C489" i="1"/>
  <c r="F489" i="1" s="1"/>
  <c r="I488" i="1"/>
  <c r="O488" i="1" s="1"/>
  <c r="C488" i="1"/>
  <c r="F488" i="1" s="1"/>
  <c r="C486" i="1"/>
  <c r="F486" i="1" s="1"/>
  <c r="I486" i="1" s="1"/>
  <c r="O486" i="1" s="1"/>
  <c r="I485" i="1"/>
  <c r="O485" i="1" s="1"/>
  <c r="C485" i="1"/>
  <c r="F485" i="1" s="1"/>
  <c r="C484" i="1"/>
  <c r="F484" i="1" s="1"/>
  <c r="I484" i="1" s="1"/>
  <c r="O484" i="1" s="1"/>
  <c r="C483" i="1"/>
  <c r="F483" i="1" s="1"/>
  <c r="I483" i="1" s="1"/>
  <c r="O483" i="1" s="1"/>
  <c r="C481" i="1"/>
  <c r="F481" i="1" s="1"/>
  <c r="I481" i="1" s="1"/>
  <c r="O481" i="1" s="1"/>
  <c r="C480" i="1"/>
  <c r="F480" i="1" s="1"/>
  <c r="I480" i="1" s="1"/>
  <c r="O480" i="1" s="1"/>
  <c r="C479" i="1"/>
  <c r="F479" i="1" s="1"/>
  <c r="I479" i="1" s="1"/>
  <c r="O479" i="1" s="1"/>
  <c r="C477" i="1"/>
  <c r="F477" i="1" s="1"/>
  <c r="I477" i="1" s="1"/>
  <c r="O477" i="1" s="1"/>
  <c r="F476" i="1"/>
  <c r="I476" i="1" s="1"/>
  <c r="O476" i="1" s="1"/>
  <c r="C476" i="1"/>
  <c r="C475" i="1"/>
  <c r="F475" i="1" s="1"/>
  <c r="I475" i="1" s="1"/>
  <c r="O475" i="1" s="1"/>
  <c r="I473" i="1"/>
  <c r="O473" i="1" s="1"/>
  <c r="C473" i="1"/>
  <c r="F473" i="1" s="1"/>
  <c r="C472" i="1"/>
  <c r="F472" i="1" s="1"/>
  <c r="I472" i="1" s="1"/>
  <c r="O472" i="1" s="1"/>
  <c r="I471" i="1"/>
  <c r="O471" i="1" s="1"/>
  <c r="C471" i="1"/>
  <c r="F471" i="1" s="1"/>
  <c r="I470" i="1"/>
  <c r="O470" i="1" s="1"/>
  <c r="C470" i="1"/>
  <c r="F470" i="1" s="1"/>
  <c r="F469" i="1"/>
  <c r="I469" i="1" s="1"/>
  <c r="O469" i="1" s="1"/>
  <c r="C469" i="1"/>
  <c r="C468" i="1"/>
  <c r="F468" i="1" s="1"/>
  <c r="I468" i="1" s="1"/>
  <c r="O468" i="1" s="1"/>
  <c r="I465" i="1"/>
  <c r="O465" i="1" s="1"/>
  <c r="C465" i="1"/>
  <c r="F465" i="1" s="1"/>
  <c r="F464" i="1"/>
  <c r="I464" i="1" s="1"/>
  <c r="O464" i="1" s="1"/>
  <c r="C464" i="1"/>
  <c r="C463" i="1"/>
  <c r="F463" i="1" s="1"/>
  <c r="I463" i="1" s="1"/>
  <c r="O463" i="1" s="1"/>
  <c r="F462" i="1"/>
  <c r="I462" i="1" s="1"/>
  <c r="O462" i="1" s="1"/>
  <c r="C462" i="1"/>
  <c r="C461" i="1"/>
  <c r="F461" i="1" s="1"/>
  <c r="I461" i="1" s="1"/>
  <c r="O461" i="1" s="1"/>
  <c r="C460" i="1"/>
  <c r="F460" i="1" s="1"/>
  <c r="I460" i="1" s="1"/>
  <c r="O460" i="1" s="1"/>
  <c r="C459" i="1"/>
  <c r="F459" i="1" s="1"/>
  <c r="I459" i="1" s="1"/>
  <c r="O459" i="1" s="1"/>
  <c r="F458" i="1"/>
  <c r="I458" i="1" s="1"/>
  <c r="O458" i="1" s="1"/>
  <c r="C458" i="1"/>
  <c r="C456" i="1"/>
  <c r="F456" i="1" s="1"/>
  <c r="I456" i="1" s="1"/>
  <c r="O456" i="1" s="1"/>
  <c r="I455" i="1"/>
  <c r="O455" i="1" s="1"/>
  <c r="C455" i="1"/>
  <c r="F455" i="1" s="1"/>
  <c r="C453" i="1"/>
  <c r="F453" i="1" s="1"/>
  <c r="I453" i="1" s="1"/>
  <c r="O453" i="1" s="1"/>
  <c r="C451" i="1"/>
  <c r="F451" i="1" s="1"/>
  <c r="I451" i="1" s="1"/>
  <c r="O451" i="1" s="1"/>
  <c r="F450" i="1"/>
  <c r="I450" i="1" s="1"/>
  <c r="O450" i="1" s="1"/>
  <c r="C450" i="1"/>
  <c r="I448" i="1"/>
  <c r="O448" i="1" s="1"/>
  <c r="F448" i="1"/>
  <c r="C448" i="1"/>
  <c r="C447" i="1"/>
  <c r="F447" i="1" s="1"/>
  <c r="I447" i="1" s="1"/>
  <c r="O447" i="1" s="1"/>
  <c r="C446" i="1"/>
  <c r="F446" i="1" s="1"/>
  <c r="I446" i="1" s="1"/>
  <c r="O446" i="1" s="1"/>
  <c r="F444" i="1"/>
  <c r="I444" i="1" s="1"/>
  <c r="O444" i="1" s="1"/>
  <c r="C444" i="1"/>
  <c r="C443" i="1"/>
  <c r="F443" i="1" s="1"/>
  <c r="I443" i="1" s="1"/>
  <c r="O443" i="1" s="1"/>
  <c r="C442" i="1"/>
  <c r="F442" i="1" s="1"/>
  <c r="I442" i="1" s="1"/>
  <c r="O442" i="1" s="1"/>
  <c r="F441" i="1"/>
  <c r="I441" i="1" s="1"/>
  <c r="O441" i="1" s="1"/>
  <c r="C441" i="1"/>
  <c r="F440" i="1"/>
  <c r="I440" i="1" s="1"/>
  <c r="O440" i="1" s="1"/>
  <c r="C440" i="1"/>
  <c r="C438" i="1"/>
  <c r="F438" i="1" s="1"/>
  <c r="I438" i="1" s="1"/>
  <c r="O438" i="1" s="1"/>
  <c r="C437" i="1"/>
  <c r="F437" i="1" s="1"/>
  <c r="I437" i="1" s="1"/>
  <c r="O437" i="1" s="1"/>
  <c r="C436" i="1"/>
  <c r="F436" i="1" s="1"/>
  <c r="I436" i="1" s="1"/>
  <c r="O436" i="1" s="1"/>
  <c r="F435" i="1"/>
  <c r="I435" i="1" s="1"/>
  <c r="O435" i="1" s="1"/>
  <c r="C435" i="1"/>
  <c r="F433" i="1"/>
  <c r="I433" i="1" s="1"/>
  <c r="O433" i="1" s="1"/>
  <c r="C433" i="1"/>
  <c r="F432" i="1"/>
  <c r="I432" i="1" s="1"/>
  <c r="O432" i="1" s="1"/>
  <c r="C432" i="1"/>
  <c r="C431" i="1"/>
  <c r="F431" i="1" s="1"/>
  <c r="I431" i="1" s="1"/>
  <c r="O431" i="1" s="1"/>
  <c r="C430" i="1"/>
  <c r="F430" i="1" s="1"/>
  <c r="I430" i="1" s="1"/>
  <c r="O430" i="1" s="1"/>
  <c r="C428" i="1"/>
  <c r="F428" i="1" s="1"/>
  <c r="I428" i="1" s="1"/>
  <c r="O428" i="1" s="1"/>
  <c r="C427" i="1"/>
  <c r="F427" i="1" s="1"/>
  <c r="I427" i="1" s="1"/>
  <c r="O427" i="1" s="1"/>
  <c r="C426" i="1"/>
  <c r="F426" i="1" s="1"/>
  <c r="I426" i="1" s="1"/>
  <c r="O426" i="1" s="1"/>
  <c r="C425" i="1"/>
  <c r="F425" i="1" s="1"/>
  <c r="I425" i="1" s="1"/>
  <c r="O425" i="1" s="1"/>
  <c r="F424" i="1"/>
  <c r="I424" i="1" s="1"/>
  <c r="O424" i="1" s="1"/>
  <c r="C424" i="1"/>
  <c r="F422" i="1"/>
  <c r="I422" i="1" s="1"/>
  <c r="O422" i="1" s="1"/>
  <c r="C422" i="1"/>
  <c r="F421" i="1"/>
  <c r="I421" i="1" s="1"/>
  <c r="O421" i="1" s="1"/>
  <c r="C421" i="1"/>
  <c r="C420" i="1"/>
  <c r="F420" i="1" s="1"/>
  <c r="I420" i="1" s="1"/>
  <c r="O420" i="1" s="1"/>
  <c r="F419" i="1"/>
  <c r="I419" i="1" s="1"/>
  <c r="O419" i="1" s="1"/>
  <c r="C419" i="1"/>
  <c r="O417" i="1"/>
  <c r="F417" i="1"/>
  <c r="I417" i="1" s="1"/>
  <c r="C417" i="1"/>
  <c r="C416" i="1"/>
  <c r="C415" i="1"/>
  <c r="C414" i="1"/>
  <c r="C413" i="1"/>
  <c r="F413" i="1" s="1"/>
  <c r="I413" i="1" s="1"/>
  <c r="O413" i="1" s="1"/>
  <c r="F412" i="1"/>
  <c r="I412" i="1" s="1"/>
  <c r="O412" i="1" s="1"/>
  <c r="C412" i="1"/>
  <c r="O410" i="1"/>
  <c r="I410" i="1"/>
  <c r="C410" i="1"/>
  <c r="F410" i="1" s="1"/>
  <c r="C408" i="1"/>
  <c r="F408" i="1" s="1"/>
  <c r="I408" i="1" s="1"/>
  <c r="O408" i="1" s="1"/>
  <c r="C407" i="1"/>
  <c r="F407" i="1" s="1"/>
  <c r="I407" i="1" s="1"/>
  <c r="O407" i="1" s="1"/>
  <c r="C406" i="1"/>
  <c r="F406" i="1" s="1"/>
  <c r="I406" i="1" s="1"/>
  <c r="O406" i="1" s="1"/>
  <c r="C404" i="1"/>
  <c r="F404" i="1" s="1"/>
  <c r="I404" i="1" s="1"/>
  <c r="O404" i="1" s="1"/>
  <c r="C402" i="1"/>
  <c r="F402" i="1" s="1"/>
  <c r="I402" i="1" s="1"/>
  <c r="F400" i="1"/>
  <c r="I400" i="1" s="1"/>
  <c r="O400" i="1" s="1"/>
  <c r="C400" i="1"/>
  <c r="F399" i="1"/>
  <c r="I399" i="1" s="1"/>
  <c r="O399" i="1" s="1"/>
  <c r="C399" i="1"/>
  <c r="I398" i="1"/>
  <c r="O398" i="1" s="1"/>
  <c r="C398" i="1"/>
  <c r="F398" i="1" s="1"/>
  <c r="F397" i="1"/>
  <c r="I397" i="1" s="1"/>
  <c r="O397" i="1" s="1"/>
  <c r="C397" i="1"/>
  <c r="F396" i="1"/>
  <c r="I396" i="1" s="1"/>
  <c r="O396" i="1" s="1"/>
  <c r="C396" i="1"/>
  <c r="I395" i="1"/>
  <c r="O395" i="1" s="1"/>
  <c r="F395" i="1"/>
  <c r="C395" i="1"/>
  <c r="F394" i="1"/>
  <c r="I394" i="1" s="1"/>
  <c r="O394" i="1" s="1"/>
  <c r="C394" i="1"/>
  <c r="F393" i="1"/>
  <c r="I393" i="1" s="1"/>
  <c r="O393" i="1" s="1"/>
  <c r="C393" i="1"/>
  <c r="C391" i="1"/>
  <c r="F391" i="1" s="1"/>
  <c r="I391" i="1" s="1"/>
  <c r="O391" i="1" s="1"/>
  <c r="F389" i="1"/>
  <c r="I389" i="1" s="1"/>
  <c r="O389" i="1" s="1"/>
  <c r="C389" i="1"/>
  <c r="F388" i="1"/>
  <c r="I388" i="1" s="1"/>
  <c r="O388" i="1" s="1"/>
  <c r="C388" i="1"/>
  <c r="C387" i="1"/>
  <c r="F387" i="1" s="1"/>
  <c r="I387" i="1" s="1"/>
  <c r="O387" i="1" s="1"/>
  <c r="F386" i="1"/>
  <c r="I386" i="1" s="1"/>
  <c r="O386" i="1" s="1"/>
  <c r="C386" i="1"/>
  <c r="F385" i="1"/>
  <c r="I385" i="1" s="1"/>
  <c r="O385" i="1" s="1"/>
  <c r="C385" i="1"/>
  <c r="C384" i="1"/>
  <c r="F384" i="1" s="1"/>
  <c r="I384" i="1" s="1"/>
  <c r="O384" i="1" s="1"/>
  <c r="C383" i="1"/>
  <c r="C381" i="1"/>
  <c r="F380" i="1"/>
  <c r="I380" i="1" s="1"/>
  <c r="O380" i="1" s="1"/>
  <c r="C380" i="1"/>
  <c r="F379" i="1"/>
  <c r="I379" i="1" s="1"/>
  <c r="O379" i="1" s="1"/>
  <c r="C379" i="1"/>
  <c r="C378" i="1"/>
  <c r="F378" i="1" s="1"/>
  <c r="I378" i="1" s="1"/>
  <c r="O378" i="1" s="1"/>
  <c r="C377" i="1"/>
  <c r="F377" i="1" s="1"/>
  <c r="I377" i="1" s="1"/>
  <c r="O377" i="1" s="1"/>
  <c r="F376" i="1"/>
  <c r="I376" i="1" s="1"/>
  <c r="O376" i="1" s="1"/>
  <c r="C376" i="1"/>
  <c r="O375" i="1"/>
  <c r="I375" i="1"/>
  <c r="C375" i="1"/>
  <c r="F375" i="1" s="1"/>
  <c r="F371" i="1"/>
  <c r="I371" i="1" s="1"/>
  <c r="O371" i="1" s="1"/>
  <c r="C371" i="1"/>
  <c r="C369" i="1"/>
  <c r="F369" i="1" s="1"/>
  <c r="I369" i="1" s="1"/>
  <c r="O369" i="1" s="1"/>
  <c r="C368" i="1"/>
  <c r="F368" i="1" s="1"/>
  <c r="I368" i="1" s="1"/>
  <c r="O368" i="1" s="1"/>
  <c r="I367" i="1"/>
  <c r="O367" i="1" s="1"/>
  <c r="C367" i="1"/>
  <c r="F367" i="1" s="1"/>
  <c r="I366" i="1"/>
  <c r="O366" i="1" s="1"/>
  <c r="C366" i="1"/>
  <c r="F366" i="1" s="1"/>
  <c r="C365" i="1"/>
  <c r="F365" i="1" s="1"/>
  <c r="I365" i="1" s="1"/>
  <c r="O365" i="1" s="1"/>
  <c r="C364" i="1"/>
  <c r="F364" i="1" s="1"/>
  <c r="I364" i="1" s="1"/>
  <c r="O364" i="1" s="1"/>
  <c r="F363" i="1"/>
  <c r="I363" i="1" s="1"/>
  <c r="O363" i="1" s="1"/>
  <c r="C363" i="1"/>
  <c r="O362" i="1"/>
  <c r="C362" i="1"/>
  <c r="F362" i="1" s="1"/>
  <c r="I362" i="1" s="1"/>
  <c r="C361" i="1"/>
  <c r="F361" i="1" s="1"/>
  <c r="I361" i="1" s="1"/>
  <c r="O361" i="1" s="1"/>
  <c r="C359" i="1"/>
  <c r="F359" i="1" s="1"/>
  <c r="I359" i="1" s="1"/>
  <c r="O359" i="1" s="1"/>
  <c r="C358" i="1"/>
  <c r="F358" i="1" s="1"/>
  <c r="I358" i="1" s="1"/>
  <c r="O358" i="1" s="1"/>
  <c r="C356" i="1"/>
  <c r="F356" i="1" s="1"/>
  <c r="I356" i="1" s="1"/>
  <c r="O356" i="1" s="1"/>
  <c r="F354" i="1"/>
  <c r="I354" i="1" s="1"/>
  <c r="O354" i="1" s="1"/>
  <c r="C354" i="1"/>
  <c r="C353" i="1"/>
  <c r="F353" i="1" s="1"/>
  <c r="I353" i="1" s="1"/>
  <c r="O353" i="1" s="1"/>
  <c r="I352" i="1"/>
  <c r="O352" i="1" s="1"/>
  <c r="F352" i="1"/>
  <c r="C352" i="1"/>
  <c r="F350" i="1"/>
  <c r="I350" i="1" s="1"/>
  <c r="O350" i="1" s="1"/>
  <c r="C350" i="1"/>
  <c r="I349" i="1"/>
  <c r="O349" i="1" s="1"/>
  <c r="C349" i="1"/>
  <c r="F349" i="1" s="1"/>
  <c r="C347" i="1"/>
  <c r="F347" i="1" s="1"/>
  <c r="I347" i="1" s="1"/>
  <c r="O347" i="1" s="1"/>
  <c r="C346" i="1"/>
  <c r="F346" i="1" s="1"/>
  <c r="I346" i="1" s="1"/>
  <c r="O346" i="1" s="1"/>
  <c r="O345" i="1"/>
  <c r="C345" i="1"/>
  <c r="F345" i="1" s="1"/>
  <c r="I345" i="1" s="1"/>
  <c r="C344" i="1"/>
  <c r="F344" i="1" s="1"/>
  <c r="I344" i="1" s="1"/>
  <c r="O344" i="1" s="1"/>
  <c r="F342" i="1"/>
  <c r="I342" i="1" s="1"/>
  <c r="O342" i="1" s="1"/>
  <c r="C342" i="1"/>
  <c r="I341" i="1"/>
  <c r="O341" i="1" s="1"/>
  <c r="C341" i="1"/>
  <c r="F341" i="1" s="1"/>
  <c r="F340" i="1"/>
  <c r="I340" i="1" s="1"/>
  <c r="O340" i="1" s="1"/>
  <c r="C340" i="1"/>
  <c r="C338" i="1"/>
  <c r="F338" i="1" s="1"/>
  <c r="I338" i="1" s="1"/>
  <c r="O338" i="1" s="1"/>
  <c r="I337" i="1"/>
  <c r="O337" i="1" s="1"/>
  <c r="C337" i="1"/>
  <c r="F337" i="1" s="1"/>
  <c r="C336" i="1"/>
  <c r="F336" i="1" s="1"/>
  <c r="I336" i="1" s="1"/>
  <c r="O336" i="1" s="1"/>
  <c r="I335" i="1"/>
  <c r="O335" i="1" s="1"/>
  <c r="F335" i="1"/>
  <c r="C335" i="1"/>
  <c r="C334" i="1"/>
  <c r="F334" i="1" s="1"/>
  <c r="I334" i="1" s="1"/>
  <c r="O334" i="1" s="1"/>
  <c r="F333" i="1"/>
  <c r="I333" i="1" s="1"/>
  <c r="O333" i="1" s="1"/>
  <c r="C333" i="1"/>
  <c r="C332" i="1"/>
  <c r="F332" i="1" s="1"/>
  <c r="I332" i="1" s="1"/>
  <c r="O332" i="1" s="1"/>
  <c r="I331" i="1"/>
  <c r="O331" i="1" s="1"/>
  <c r="C331" i="1"/>
  <c r="F331" i="1" s="1"/>
  <c r="C330" i="1"/>
  <c r="F330" i="1" s="1"/>
  <c r="I330" i="1" s="1"/>
  <c r="O330" i="1" s="1"/>
  <c r="C329" i="1"/>
  <c r="F329" i="1" s="1"/>
  <c r="I329" i="1" s="1"/>
  <c r="O329" i="1" s="1"/>
  <c r="C328" i="1"/>
  <c r="F328" i="1" s="1"/>
  <c r="I328" i="1" s="1"/>
  <c r="O328" i="1" s="1"/>
  <c r="F326" i="1"/>
  <c r="I326" i="1" s="1"/>
  <c r="O326" i="1" s="1"/>
  <c r="C326" i="1"/>
  <c r="C325" i="1"/>
  <c r="F325" i="1" s="1"/>
  <c r="I325" i="1" s="1"/>
  <c r="O325" i="1" s="1"/>
  <c r="C324" i="1"/>
  <c r="F324" i="1" s="1"/>
  <c r="I324" i="1" s="1"/>
  <c r="O324" i="1" s="1"/>
  <c r="F322" i="1"/>
  <c r="I322" i="1" s="1"/>
  <c r="O322" i="1" s="1"/>
  <c r="C322" i="1"/>
  <c r="C320" i="1"/>
  <c r="F320" i="1" s="1"/>
  <c r="I320" i="1" s="1"/>
  <c r="O320" i="1" s="1"/>
  <c r="C319" i="1"/>
  <c r="F319" i="1" s="1"/>
  <c r="I319" i="1" s="1"/>
  <c r="O319" i="1" s="1"/>
  <c r="C318" i="1"/>
  <c r="F318" i="1" s="1"/>
  <c r="I318" i="1" s="1"/>
  <c r="O318" i="1" s="1"/>
  <c r="F316" i="1"/>
  <c r="I316" i="1" s="1"/>
  <c r="O316" i="1" s="1"/>
  <c r="C316" i="1"/>
  <c r="I315" i="1"/>
  <c r="O315" i="1" s="1"/>
  <c r="C315" i="1"/>
  <c r="F315" i="1" s="1"/>
  <c r="O314" i="1"/>
  <c r="I314" i="1"/>
  <c r="C314" i="1"/>
  <c r="F314" i="1" s="1"/>
  <c r="C313" i="1"/>
  <c r="F313" i="1" s="1"/>
  <c r="I313" i="1" s="1"/>
  <c r="O313" i="1" s="1"/>
  <c r="C312" i="1"/>
  <c r="F312" i="1" s="1"/>
  <c r="I312" i="1" s="1"/>
  <c r="O312" i="1" s="1"/>
  <c r="C311" i="1"/>
  <c r="F311" i="1" s="1"/>
  <c r="I311" i="1" s="1"/>
  <c r="O311" i="1" s="1"/>
  <c r="F309" i="1"/>
  <c r="I309" i="1" s="1"/>
  <c r="O309" i="1" s="1"/>
  <c r="C309" i="1"/>
  <c r="O308" i="1"/>
  <c r="C308" i="1"/>
  <c r="F308" i="1" s="1"/>
  <c r="I308" i="1" s="1"/>
  <c r="C307" i="1"/>
  <c r="F307" i="1" s="1"/>
  <c r="I307" i="1" s="1"/>
  <c r="O307" i="1" s="1"/>
  <c r="F306" i="1"/>
  <c r="I306" i="1" s="1"/>
  <c r="O306" i="1" s="1"/>
  <c r="C306" i="1"/>
  <c r="I305" i="1"/>
  <c r="O305" i="1" s="1"/>
  <c r="C305" i="1"/>
  <c r="F305" i="1" s="1"/>
  <c r="C304" i="1"/>
  <c r="F304" i="1" s="1"/>
  <c r="I304" i="1" s="1"/>
  <c r="O304" i="1" s="1"/>
  <c r="C303" i="1"/>
  <c r="F303" i="1" s="1"/>
  <c r="I303" i="1" s="1"/>
  <c r="O303" i="1" s="1"/>
  <c r="O302" i="1"/>
  <c r="C302" i="1"/>
  <c r="F302" i="1" s="1"/>
  <c r="I302" i="1" s="1"/>
  <c r="C301" i="1"/>
  <c r="F301" i="1" s="1"/>
  <c r="I301" i="1" s="1"/>
  <c r="O301" i="1" s="1"/>
  <c r="C300" i="1"/>
  <c r="F300" i="1" s="1"/>
  <c r="I300" i="1" s="1"/>
  <c r="O300" i="1" s="1"/>
  <c r="I299" i="1"/>
  <c r="O299" i="1" s="1"/>
  <c r="C299" i="1"/>
  <c r="F299" i="1" s="1"/>
  <c r="C298" i="1"/>
  <c r="F298" i="1" s="1"/>
  <c r="I298" i="1" s="1"/>
  <c r="O298" i="1" s="1"/>
  <c r="F296" i="1"/>
  <c r="I296" i="1" s="1"/>
  <c r="O296" i="1" s="1"/>
  <c r="C296" i="1"/>
  <c r="C294" i="1"/>
  <c r="F294" i="1" s="1"/>
  <c r="I294" i="1" s="1"/>
  <c r="O294" i="1" s="1"/>
  <c r="C293" i="1"/>
  <c r="F293" i="1" s="1"/>
  <c r="I293" i="1" s="1"/>
  <c r="O293" i="1" s="1"/>
  <c r="C292" i="1"/>
  <c r="F292" i="1" s="1"/>
  <c r="I292" i="1" s="1"/>
  <c r="O292" i="1" s="1"/>
  <c r="C290" i="1"/>
  <c r="F290" i="1" s="1"/>
  <c r="I290" i="1" s="1"/>
  <c r="O290" i="1" s="1"/>
  <c r="F288" i="1"/>
  <c r="I288" i="1" s="1"/>
  <c r="O288" i="1" s="1"/>
  <c r="C288" i="1"/>
  <c r="I287" i="1"/>
  <c r="O287" i="1" s="1"/>
  <c r="F287" i="1"/>
  <c r="C287" i="1"/>
  <c r="C286" i="1"/>
  <c r="F286" i="1" s="1"/>
  <c r="I286" i="1" s="1"/>
  <c r="O286" i="1" s="1"/>
  <c r="I285" i="1"/>
  <c r="O285" i="1" s="1"/>
  <c r="C285" i="1"/>
  <c r="F285" i="1" s="1"/>
  <c r="C284" i="1"/>
  <c r="F284" i="1" s="1"/>
  <c r="I284" i="1" s="1"/>
  <c r="O284" i="1" s="1"/>
  <c r="I283" i="1"/>
  <c r="O283" i="1" s="1"/>
  <c r="C283" i="1"/>
  <c r="F283" i="1" s="1"/>
  <c r="F282" i="1"/>
  <c r="I282" i="1" s="1"/>
  <c r="O282" i="1" s="1"/>
  <c r="C282" i="1"/>
  <c r="C281" i="1"/>
  <c r="F281" i="1" s="1"/>
  <c r="I281" i="1" s="1"/>
  <c r="O281" i="1" s="1"/>
  <c r="C279" i="1"/>
  <c r="F279" i="1" s="1"/>
  <c r="I279" i="1" s="1"/>
  <c r="O279" i="1" s="1"/>
  <c r="C278" i="1"/>
  <c r="F278" i="1" s="1"/>
  <c r="I278" i="1" s="1"/>
  <c r="O278" i="1" s="1"/>
  <c r="C277" i="1"/>
  <c r="F277" i="1" s="1"/>
  <c r="I277" i="1" s="1"/>
  <c r="O277" i="1" s="1"/>
  <c r="I276" i="1"/>
  <c r="O276" i="1" s="1"/>
  <c r="C276" i="1"/>
  <c r="F276" i="1" s="1"/>
  <c r="C274" i="1"/>
  <c r="F274" i="1" s="1"/>
  <c r="I274" i="1" s="1"/>
  <c r="O274" i="1" s="1"/>
  <c r="F273" i="1"/>
  <c r="I273" i="1" s="1"/>
  <c r="O273" i="1" s="1"/>
  <c r="C273" i="1"/>
  <c r="O272" i="1"/>
  <c r="F271" i="1"/>
  <c r="I271" i="1" s="1"/>
  <c r="O271" i="1" s="1"/>
  <c r="C271" i="1"/>
  <c r="C270" i="1"/>
  <c r="F270" i="1" s="1"/>
  <c r="I270" i="1" s="1"/>
  <c r="O270" i="1" s="1"/>
  <c r="O269" i="1"/>
  <c r="F269" i="1"/>
  <c r="I269" i="1" s="1"/>
  <c r="C269" i="1"/>
  <c r="C268" i="1"/>
  <c r="F268" i="1" s="1"/>
  <c r="I268" i="1" s="1"/>
  <c r="O268" i="1" s="1"/>
  <c r="F267" i="1"/>
  <c r="I267" i="1" s="1"/>
  <c r="O267" i="1" s="1"/>
  <c r="C267" i="1"/>
  <c r="C265" i="1"/>
  <c r="F265" i="1" s="1"/>
  <c r="I265" i="1" s="1"/>
  <c r="O265" i="1" s="1"/>
  <c r="C264" i="1"/>
  <c r="F264" i="1" s="1"/>
  <c r="I264" i="1" s="1"/>
  <c r="O264" i="1" s="1"/>
  <c r="F263" i="1"/>
  <c r="I263" i="1" s="1"/>
  <c r="O263" i="1" s="1"/>
  <c r="C263" i="1"/>
  <c r="O262" i="1"/>
  <c r="F262" i="1"/>
  <c r="I262" i="1" s="1"/>
  <c r="C262" i="1"/>
  <c r="C261" i="1"/>
  <c r="F261" i="1" s="1"/>
  <c r="I261" i="1" s="1"/>
  <c r="O261" i="1" s="1"/>
  <c r="C260" i="1"/>
  <c r="F260" i="1" s="1"/>
  <c r="I260" i="1" s="1"/>
  <c r="O260" i="1" s="1"/>
  <c r="C259" i="1"/>
  <c r="F259" i="1" s="1"/>
  <c r="I259" i="1" s="1"/>
  <c r="O259" i="1" s="1"/>
  <c r="F257" i="1"/>
  <c r="I257" i="1" s="1"/>
  <c r="O257" i="1" s="1"/>
  <c r="C257" i="1"/>
  <c r="C256" i="1"/>
  <c r="F256" i="1" s="1"/>
  <c r="I256" i="1" s="1"/>
  <c r="O256" i="1" s="1"/>
  <c r="C255" i="1"/>
  <c r="F255" i="1" s="1"/>
  <c r="I255" i="1" s="1"/>
  <c r="O255" i="1" s="1"/>
  <c r="C254" i="1"/>
  <c r="F254" i="1" s="1"/>
  <c r="I254" i="1" s="1"/>
  <c r="O254" i="1" s="1"/>
  <c r="C253" i="1"/>
  <c r="F253" i="1" s="1"/>
  <c r="I253" i="1" s="1"/>
  <c r="O253" i="1" s="1"/>
  <c r="C252" i="1"/>
  <c r="F252" i="1" s="1"/>
  <c r="I252" i="1" s="1"/>
  <c r="O252" i="1" s="1"/>
  <c r="F251" i="1"/>
  <c r="I251" i="1" s="1"/>
  <c r="O251" i="1" s="1"/>
  <c r="C251" i="1"/>
  <c r="F250" i="1"/>
  <c r="I250" i="1" s="1"/>
  <c r="O250" i="1" s="1"/>
  <c r="C250" i="1"/>
  <c r="F248" i="1"/>
  <c r="I248" i="1" s="1"/>
  <c r="O248" i="1" s="1"/>
  <c r="C248" i="1"/>
  <c r="F247" i="1"/>
  <c r="I247" i="1" s="1"/>
  <c r="O247" i="1" s="1"/>
  <c r="C247" i="1"/>
  <c r="C245" i="1"/>
  <c r="F245" i="1" s="1"/>
  <c r="I245" i="1" s="1"/>
  <c r="O245" i="1" s="1"/>
  <c r="C243" i="1"/>
  <c r="F243" i="1" s="1"/>
  <c r="I243" i="1" s="1"/>
  <c r="O243" i="1" s="1"/>
  <c r="F242" i="1"/>
  <c r="I242" i="1" s="1"/>
  <c r="O242" i="1" s="1"/>
  <c r="C242" i="1"/>
  <c r="C241" i="1"/>
  <c r="F241" i="1" s="1"/>
  <c r="I241" i="1" s="1"/>
  <c r="O241" i="1" s="1"/>
  <c r="C240" i="1"/>
  <c r="F240" i="1" s="1"/>
  <c r="I240" i="1" s="1"/>
  <c r="O240" i="1" s="1"/>
  <c r="F239" i="1"/>
  <c r="I239" i="1" s="1"/>
  <c r="O239" i="1" s="1"/>
  <c r="C239" i="1"/>
  <c r="C238" i="1"/>
  <c r="F238" i="1" s="1"/>
  <c r="I238" i="1" s="1"/>
  <c r="O238" i="1" s="1"/>
  <c r="C237" i="1"/>
  <c r="F237" i="1" s="1"/>
  <c r="I237" i="1" s="1"/>
  <c r="O237" i="1" s="1"/>
  <c r="I234" i="1"/>
  <c r="O234" i="1" s="1"/>
  <c r="F234" i="1"/>
  <c r="C234" i="1"/>
  <c r="C233" i="1"/>
  <c r="F233" i="1" s="1"/>
  <c r="I233" i="1" s="1"/>
  <c r="O233" i="1" s="1"/>
  <c r="F232" i="1"/>
  <c r="I232" i="1" s="1"/>
  <c r="O232" i="1" s="1"/>
  <c r="C232" i="1"/>
  <c r="F230" i="1"/>
  <c r="I230" i="1" s="1"/>
  <c r="O230" i="1" s="1"/>
  <c r="C230" i="1"/>
  <c r="C229" i="1"/>
  <c r="F229" i="1" s="1"/>
  <c r="I229" i="1" s="1"/>
  <c r="O229" i="1" s="1"/>
  <c r="C228" i="1"/>
  <c r="F228" i="1" s="1"/>
  <c r="I228" i="1" s="1"/>
  <c r="O228" i="1" s="1"/>
  <c r="F227" i="1"/>
  <c r="I227" i="1" s="1"/>
  <c r="O227" i="1" s="1"/>
  <c r="C227" i="1"/>
  <c r="C225" i="1"/>
  <c r="F225" i="1" s="1"/>
  <c r="I225" i="1" s="1"/>
  <c r="O225" i="1" s="1"/>
  <c r="C224" i="1"/>
  <c r="F224" i="1" s="1"/>
  <c r="I224" i="1" s="1"/>
  <c r="O224" i="1" s="1"/>
  <c r="F223" i="1"/>
  <c r="I223" i="1" s="1"/>
  <c r="O223" i="1" s="1"/>
  <c r="C223" i="1"/>
  <c r="C222" i="1"/>
  <c r="F222" i="1" s="1"/>
  <c r="I222" i="1" s="1"/>
  <c r="O222" i="1" s="1"/>
  <c r="C220" i="1"/>
  <c r="F220" i="1" s="1"/>
  <c r="I220" i="1" s="1"/>
  <c r="O220" i="1" s="1"/>
  <c r="F219" i="1"/>
  <c r="I219" i="1" s="1"/>
  <c r="O219" i="1" s="1"/>
  <c r="C219" i="1"/>
  <c r="O218" i="1"/>
  <c r="F218" i="1"/>
  <c r="I218" i="1" s="1"/>
  <c r="C218" i="1"/>
  <c r="F216" i="1"/>
  <c r="I216" i="1" s="1"/>
  <c r="O216" i="1" s="1"/>
  <c r="C216" i="1"/>
  <c r="F215" i="1"/>
  <c r="I215" i="1" s="1"/>
  <c r="O215" i="1" s="1"/>
  <c r="C215" i="1"/>
  <c r="C214" i="1"/>
  <c r="F214" i="1" s="1"/>
  <c r="I214" i="1" s="1"/>
  <c r="O214" i="1" s="1"/>
  <c r="F213" i="1"/>
  <c r="I213" i="1" s="1"/>
  <c r="O213" i="1" s="1"/>
  <c r="C213" i="1"/>
  <c r="F211" i="1"/>
  <c r="I211" i="1" s="1"/>
  <c r="O211" i="1" s="1"/>
  <c r="C211" i="1"/>
  <c r="C210" i="1"/>
  <c r="F210" i="1" s="1"/>
  <c r="I210" i="1" s="1"/>
  <c r="O210" i="1" s="1"/>
  <c r="C209" i="1"/>
  <c r="F209" i="1" s="1"/>
  <c r="I209" i="1" s="1"/>
  <c r="O209" i="1" s="1"/>
  <c r="F208" i="1"/>
  <c r="I208" i="1" s="1"/>
  <c r="O208" i="1" s="1"/>
  <c r="C208" i="1"/>
  <c r="C207" i="1"/>
  <c r="F207" i="1" s="1"/>
  <c r="I207" i="1" s="1"/>
  <c r="O207" i="1" s="1"/>
  <c r="I206" i="1"/>
  <c r="O206" i="1" s="1"/>
  <c r="C206" i="1"/>
  <c r="F206" i="1" s="1"/>
  <c r="F205" i="1"/>
  <c r="I205" i="1" s="1"/>
  <c r="O205" i="1" s="1"/>
  <c r="C205" i="1"/>
  <c r="C204" i="1"/>
  <c r="F204" i="1" s="1"/>
  <c r="I204" i="1" s="1"/>
  <c r="O204" i="1" s="1"/>
  <c r="F203" i="1"/>
  <c r="I203" i="1" s="1"/>
  <c r="O203" i="1" s="1"/>
  <c r="C203" i="1"/>
  <c r="I202" i="1"/>
  <c r="O202" i="1" s="1"/>
  <c r="F202" i="1"/>
  <c r="C202" i="1"/>
  <c r="F200" i="1"/>
  <c r="I200" i="1" s="1"/>
  <c r="O200" i="1" s="1"/>
  <c r="C200" i="1"/>
  <c r="C199" i="1"/>
  <c r="F199" i="1" s="1"/>
  <c r="I199" i="1" s="1"/>
  <c r="O199" i="1" s="1"/>
  <c r="F198" i="1"/>
  <c r="I198" i="1" s="1"/>
  <c r="O198" i="1" s="1"/>
  <c r="C198" i="1"/>
  <c r="F197" i="1"/>
  <c r="I197" i="1" s="1"/>
  <c r="O197" i="1" s="1"/>
  <c r="C197" i="1"/>
  <c r="C195" i="1"/>
  <c r="F195" i="1" s="1"/>
  <c r="I195" i="1" s="1"/>
  <c r="O195" i="1" s="1"/>
  <c r="F194" i="1"/>
  <c r="I194" i="1" s="1"/>
  <c r="O194" i="1" s="1"/>
  <c r="C194" i="1"/>
  <c r="C193" i="1"/>
  <c r="F193" i="1" s="1"/>
  <c r="I193" i="1" s="1"/>
  <c r="O193" i="1" s="1"/>
  <c r="F192" i="1"/>
  <c r="I192" i="1" s="1"/>
  <c r="O192" i="1" s="1"/>
  <c r="C192" i="1"/>
  <c r="I191" i="1"/>
  <c r="O191" i="1" s="1"/>
  <c r="F191" i="1"/>
  <c r="C191" i="1"/>
  <c r="F190" i="1"/>
  <c r="F189" i="1"/>
  <c r="I189" i="1" s="1"/>
  <c r="O189" i="1" s="1"/>
  <c r="C189" i="1"/>
  <c r="F188" i="1"/>
  <c r="I188" i="1" s="1"/>
  <c r="O188" i="1" s="1"/>
  <c r="C188" i="1"/>
  <c r="I186" i="1"/>
  <c r="O186" i="1" s="1"/>
  <c r="C186" i="1"/>
  <c r="F186" i="1" s="1"/>
  <c r="C185" i="1"/>
  <c r="F185" i="1" s="1"/>
  <c r="I185" i="1" s="1"/>
  <c r="O185" i="1" s="1"/>
  <c r="F184" i="1"/>
  <c r="I184" i="1" s="1"/>
  <c r="O184" i="1" s="1"/>
  <c r="C184" i="1"/>
  <c r="C183" i="1"/>
  <c r="F183" i="1" s="1"/>
  <c r="I183" i="1" s="1"/>
  <c r="O183" i="1" s="1"/>
  <c r="C181" i="1"/>
  <c r="F181" i="1" s="1"/>
  <c r="I181" i="1" s="1"/>
  <c r="O181" i="1" s="1"/>
  <c r="C180" i="1"/>
  <c r="F180" i="1" s="1"/>
  <c r="I180" i="1" s="1"/>
  <c r="O180" i="1" s="1"/>
  <c r="I179" i="1"/>
  <c r="O179" i="1" s="1"/>
  <c r="C179" i="1"/>
  <c r="F179" i="1" s="1"/>
  <c r="C178" i="1"/>
  <c r="F178" i="1" s="1"/>
  <c r="I178" i="1" s="1"/>
  <c r="O178" i="1" s="1"/>
  <c r="C177" i="1"/>
  <c r="F177" i="1" s="1"/>
  <c r="I177" i="1" s="1"/>
  <c r="O177" i="1" s="1"/>
  <c r="C175" i="1"/>
  <c r="F175" i="1" s="1"/>
  <c r="I175" i="1" s="1"/>
  <c r="O175" i="1" s="1"/>
  <c r="F174" i="1"/>
  <c r="I174" i="1" s="1"/>
  <c r="O174" i="1" s="1"/>
  <c r="C174" i="1"/>
  <c r="C172" i="1"/>
  <c r="F172" i="1" s="1"/>
  <c r="I172" i="1" s="1"/>
  <c r="O172" i="1" s="1"/>
  <c r="C171" i="1"/>
  <c r="F171" i="1" s="1"/>
  <c r="I171" i="1" s="1"/>
  <c r="O171" i="1" s="1"/>
  <c r="F170" i="1"/>
  <c r="I170" i="1" s="1"/>
  <c r="O170" i="1" s="1"/>
  <c r="C170" i="1"/>
  <c r="C169" i="1"/>
  <c r="F169" i="1" s="1"/>
  <c r="I169" i="1" s="1"/>
  <c r="O169" i="1" s="1"/>
  <c r="C168" i="1"/>
  <c r="F168" i="1" s="1"/>
  <c r="I168" i="1" s="1"/>
  <c r="O168" i="1" s="1"/>
  <c r="C167" i="1"/>
  <c r="F167" i="1" s="1"/>
  <c r="I167" i="1" s="1"/>
  <c r="O167" i="1" s="1"/>
  <c r="C166" i="1"/>
  <c r="F166" i="1" s="1"/>
  <c r="I166" i="1" s="1"/>
  <c r="O166" i="1" s="1"/>
  <c r="O165" i="1"/>
  <c r="I165" i="1"/>
  <c r="C165" i="1"/>
  <c r="F165" i="1" s="1"/>
  <c r="C163" i="1"/>
  <c r="F163" i="1" s="1"/>
  <c r="I163" i="1" s="1"/>
  <c r="O163" i="1" s="1"/>
  <c r="C162" i="1"/>
  <c r="F162" i="1" s="1"/>
  <c r="I162" i="1" s="1"/>
  <c r="O162" i="1" s="1"/>
  <c r="C160" i="1"/>
  <c r="F160" i="1" s="1"/>
  <c r="I160" i="1" s="1"/>
  <c r="O160" i="1" s="1"/>
  <c r="C159" i="1"/>
  <c r="F159" i="1" s="1"/>
  <c r="I159" i="1" s="1"/>
  <c r="O159" i="1" s="1"/>
  <c r="C158" i="1"/>
  <c r="F158" i="1" s="1"/>
  <c r="I158" i="1" s="1"/>
  <c r="O158" i="1" s="1"/>
  <c r="I157" i="1"/>
  <c r="O157" i="1" s="1"/>
  <c r="C157" i="1"/>
  <c r="F157" i="1" s="1"/>
  <c r="C156" i="1"/>
  <c r="F156" i="1" s="1"/>
  <c r="I156" i="1" s="1"/>
  <c r="O156" i="1" s="1"/>
  <c r="F155" i="1"/>
  <c r="I155" i="1" s="1"/>
  <c r="O155" i="1" s="1"/>
  <c r="C155" i="1"/>
  <c r="C154" i="1"/>
  <c r="F154" i="1" s="1"/>
  <c r="I154" i="1" s="1"/>
  <c r="O154" i="1" s="1"/>
  <c r="C153" i="1"/>
  <c r="F153" i="1" s="1"/>
  <c r="I153" i="1" s="1"/>
  <c r="O153" i="1" s="1"/>
  <c r="I152" i="1"/>
  <c r="O152" i="1" s="1"/>
  <c r="C152" i="1"/>
  <c r="F152" i="1" s="1"/>
  <c r="I151" i="1"/>
  <c r="O151" i="1" s="1"/>
  <c r="C151" i="1"/>
  <c r="F151" i="1" s="1"/>
  <c r="C150" i="1"/>
  <c r="F150" i="1" s="1"/>
  <c r="I150" i="1" s="1"/>
  <c r="O150" i="1" s="1"/>
  <c r="C149" i="1"/>
  <c r="F149" i="1" s="1"/>
  <c r="I149" i="1" s="1"/>
  <c r="O149" i="1" s="1"/>
  <c r="C148" i="1"/>
  <c r="F148" i="1" s="1"/>
  <c r="I148" i="1" s="1"/>
  <c r="O148" i="1" s="1"/>
  <c r="F147" i="1"/>
  <c r="I147" i="1" s="1"/>
  <c r="O147" i="1" s="1"/>
  <c r="C147" i="1"/>
  <c r="C146" i="1"/>
  <c r="F146" i="1" s="1"/>
  <c r="I146" i="1" s="1"/>
  <c r="O146" i="1" s="1"/>
  <c r="O144" i="1"/>
  <c r="I144" i="1"/>
  <c r="C144" i="1"/>
  <c r="F144" i="1" s="1"/>
  <c r="F143" i="1"/>
  <c r="I143" i="1" s="1"/>
  <c r="O143" i="1" s="1"/>
  <c r="C143" i="1"/>
  <c r="C142" i="1"/>
  <c r="F142" i="1" s="1"/>
  <c r="I142" i="1" s="1"/>
  <c r="O142" i="1" s="1"/>
  <c r="C141" i="1"/>
  <c r="F141" i="1" s="1"/>
  <c r="I141" i="1" s="1"/>
  <c r="O141" i="1" s="1"/>
  <c r="C140" i="1"/>
  <c r="F140" i="1" s="1"/>
  <c r="I140" i="1" s="1"/>
  <c r="O140" i="1" s="1"/>
  <c r="I139" i="1"/>
  <c r="O139" i="1" s="1"/>
  <c r="C139" i="1"/>
  <c r="F139" i="1" s="1"/>
  <c r="C138" i="1"/>
  <c r="F138" i="1" s="1"/>
  <c r="I138" i="1" s="1"/>
  <c r="O138" i="1" s="1"/>
  <c r="C137" i="1"/>
  <c r="F137" i="1" s="1"/>
  <c r="I137" i="1" s="1"/>
  <c r="O137" i="1" s="1"/>
  <c r="C135" i="1"/>
  <c r="F135" i="1" s="1"/>
  <c r="I135" i="1" s="1"/>
  <c r="O135" i="1" s="1"/>
  <c r="C133" i="1"/>
  <c r="F133" i="1" s="1"/>
  <c r="I133" i="1" s="1"/>
  <c r="O133" i="1" s="1"/>
  <c r="C130" i="1"/>
  <c r="F130" i="1" s="1"/>
  <c r="I130" i="1" s="1"/>
  <c r="O130" i="1" s="1"/>
  <c r="C129" i="1"/>
  <c r="F129" i="1" s="1"/>
  <c r="I129" i="1" s="1"/>
  <c r="O129" i="1" s="1"/>
  <c r="C128" i="1"/>
  <c r="F128" i="1" s="1"/>
  <c r="I128" i="1" s="1"/>
  <c r="O128" i="1" s="1"/>
  <c r="C127" i="1"/>
  <c r="F127" i="1" s="1"/>
  <c r="I127" i="1" s="1"/>
  <c r="O127" i="1" s="1"/>
  <c r="C126" i="1"/>
  <c r="F126" i="1" s="1"/>
  <c r="I126" i="1" s="1"/>
  <c r="O126" i="1" s="1"/>
  <c r="C124" i="1"/>
  <c r="F124" i="1" s="1"/>
  <c r="I124" i="1" s="1"/>
  <c r="O124" i="1" s="1"/>
  <c r="F123" i="1"/>
  <c r="I123" i="1" s="1"/>
  <c r="O123" i="1" s="1"/>
  <c r="C123" i="1"/>
  <c r="O122" i="1"/>
  <c r="F122" i="1"/>
  <c r="I122" i="1" s="1"/>
  <c r="C122" i="1"/>
  <c r="I121" i="1"/>
  <c r="O121" i="1" s="1"/>
  <c r="C121" i="1"/>
  <c r="F121" i="1" s="1"/>
  <c r="C119" i="1"/>
  <c r="F119" i="1" s="1"/>
  <c r="I119" i="1" s="1"/>
  <c r="O119" i="1" s="1"/>
  <c r="F118" i="1"/>
  <c r="I118" i="1" s="1"/>
  <c r="O118" i="1" s="1"/>
  <c r="C118" i="1"/>
  <c r="C117" i="1"/>
  <c r="F117" i="1" s="1"/>
  <c r="I117" i="1" s="1"/>
  <c r="O117" i="1" s="1"/>
  <c r="C116" i="1"/>
  <c r="F116" i="1" s="1"/>
  <c r="I116" i="1" s="1"/>
  <c r="O116" i="1" s="1"/>
  <c r="C115" i="1"/>
  <c r="F115" i="1" s="1"/>
  <c r="I115" i="1" s="1"/>
  <c r="O115" i="1" s="1"/>
  <c r="I114" i="1"/>
  <c r="O114" i="1" s="1"/>
  <c r="C114" i="1"/>
  <c r="F114" i="1" s="1"/>
  <c r="C113" i="1"/>
  <c r="F113" i="1" s="1"/>
  <c r="I113" i="1" s="1"/>
  <c r="O113" i="1" s="1"/>
  <c r="C112" i="1"/>
  <c r="F112" i="1" s="1"/>
  <c r="I112" i="1" s="1"/>
  <c r="O112" i="1" s="1"/>
  <c r="I110" i="1"/>
  <c r="O110" i="1" s="1"/>
  <c r="C110" i="1"/>
  <c r="F110" i="1" s="1"/>
  <c r="F109" i="1"/>
  <c r="I109" i="1" s="1"/>
  <c r="O109" i="1" s="1"/>
  <c r="C109" i="1"/>
  <c r="C108" i="1"/>
  <c r="F108" i="1" s="1"/>
  <c r="I108" i="1" s="1"/>
  <c r="O108" i="1" s="1"/>
  <c r="C107" i="1"/>
  <c r="F107" i="1" s="1"/>
  <c r="I107" i="1" s="1"/>
  <c r="O107" i="1" s="1"/>
  <c r="C106" i="1"/>
  <c r="F106" i="1" s="1"/>
  <c r="I106" i="1" s="1"/>
  <c r="O106" i="1" s="1"/>
  <c r="C105" i="1"/>
  <c r="F105" i="1" s="1"/>
  <c r="I105" i="1" s="1"/>
  <c r="O105" i="1" s="1"/>
  <c r="C103" i="1"/>
  <c r="F103" i="1" s="1"/>
  <c r="I103" i="1" s="1"/>
  <c r="O103" i="1" s="1"/>
  <c r="C102" i="1"/>
  <c r="F102" i="1" s="1"/>
  <c r="I102" i="1" s="1"/>
  <c r="O102" i="1" s="1"/>
  <c r="C101" i="1"/>
  <c r="F101" i="1" s="1"/>
  <c r="I101" i="1" s="1"/>
  <c r="O101" i="1" s="1"/>
  <c r="O99" i="1"/>
  <c r="I99" i="1"/>
  <c r="C99" i="1"/>
  <c r="F99" i="1" s="1"/>
  <c r="C98" i="1"/>
  <c r="F98" i="1" s="1"/>
  <c r="I98" i="1" s="1"/>
  <c r="O98" i="1" s="1"/>
  <c r="F97" i="1"/>
  <c r="I97" i="1" s="1"/>
  <c r="O97" i="1" s="1"/>
  <c r="C97" i="1"/>
  <c r="C95" i="1"/>
  <c r="F95" i="1" s="1"/>
  <c r="I95" i="1" s="1"/>
  <c r="O95" i="1" s="1"/>
  <c r="C94" i="1"/>
  <c r="F94" i="1" s="1"/>
  <c r="I94" i="1" s="1"/>
  <c r="O94" i="1" s="1"/>
  <c r="C93" i="1"/>
  <c r="F93" i="1" s="1"/>
  <c r="I93" i="1" s="1"/>
  <c r="O93" i="1" s="1"/>
  <c r="C92" i="1"/>
  <c r="F92" i="1" s="1"/>
  <c r="I92" i="1" s="1"/>
  <c r="O92" i="1" s="1"/>
  <c r="C91" i="1"/>
  <c r="F91" i="1" s="1"/>
  <c r="I91" i="1" s="1"/>
  <c r="O91" i="1" s="1"/>
  <c r="F90" i="1"/>
  <c r="I90" i="1" s="1"/>
  <c r="O90" i="1" s="1"/>
  <c r="C90" i="1"/>
  <c r="C89" i="1"/>
  <c r="F89" i="1" s="1"/>
  <c r="I89" i="1" s="1"/>
  <c r="O89" i="1" s="1"/>
  <c r="C87" i="1"/>
  <c r="F87" i="1" s="1"/>
  <c r="I87" i="1" s="1"/>
  <c r="O87" i="1" s="1"/>
  <c r="C85" i="1"/>
  <c r="F85" i="1" s="1"/>
  <c r="I85" i="1" s="1"/>
  <c r="O85" i="1" s="1"/>
  <c r="I84" i="1"/>
  <c r="O84" i="1" s="1"/>
  <c r="C84" i="1"/>
  <c r="F84" i="1" s="1"/>
  <c r="C83" i="1"/>
  <c r="F83" i="1" s="1"/>
  <c r="I83" i="1" s="1"/>
  <c r="O83" i="1" s="1"/>
  <c r="C82" i="1"/>
  <c r="F82" i="1" s="1"/>
  <c r="I82" i="1" s="1"/>
  <c r="O82" i="1" s="1"/>
  <c r="C80" i="1"/>
  <c r="F80" i="1" s="1"/>
  <c r="I80" i="1" s="1"/>
  <c r="O80" i="1" s="1"/>
  <c r="F78" i="1"/>
  <c r="I78" i="1" s="1"/>
  <c r="O78" i="1" s="1"/>
  <c r="C78" i="1"/>
  <c r="C77" i="1"/>
  <c r="F77" i="1" s="1"/>
  <c r="I77" i="1" s="1"/>
  <c r="O77" i="1" s="1"/>
  <c r="O76" i="1"/>
  <c r="I76" i="1"/>
  <c r="C76" i="1"/>
  <c r="F76" i="1" s="1"/>
  <c r="F75" i="1"/>
  <c r="I75" i="1" s="1"/>
  <c r="O75" i="1" s="1"/>
  <c r="C75" i="1"/>
  <c r="C74" i="1"/>
  <c r="F74" i="1" s="1"/>
  <c r="I74" i="1" s="1"/>
  <c r="O74" i="1" s="1"/>
  <c r="C73" i="1"/>
  <c r="F73" i="1" s="1"/>
  <c r="I73" i="1" s="1"/>
  <c r="O73" i="1" s="1"/>
  <c r="C71" i="1"/>
  <c r="F71" i="1" s="1"/>
  <c r="I71" i="1" s="1"/>
  <c r="O71" i="1" s="1"/>
  <c r="I70" i="1"/>
  <c r="O70" i="1" s="1"/>
  <c r="C70" i="1"/>
  <c r="F70" i="1" s="1"/>
  <c r="O69" i="1"/>
  <c r="F68" i="1"/>
  <c r="I68" i="1" s="1"/>
  <c r="O68" i="1" s="1"/>
  <c r="C68" i="1"/>
  <c r="C67" i="1"/>
  <c r="F67" i="1" s="1"/>
  <c r="I67" i="1" s="1"/>
  <c r="O67" i="1" s="1"/>
  <c r="F65" i="1"/>
  <c r="I65" i="1" s="1"/>
  <c r="O65" i="1" s="1"/>
  <c r="C65" i="1"/>
  <c r="O63" i="1"/>
  <c r="F63" i="1"/>
  <c r="I63" i="1" s="1"/>
  <c r="C63" i="1"/>
  <c r="F61" i="1"/>
  <c r="I61" i="1" s="1"/>
  <c r="O61" i="1" s="1"/>
  <c r="C61" i="1"/>
  <c r="C60" i="1"/>
  <c r="F60" i="1" s="1"/>
  <c r="I60" i="1" s="1"/>
  <c r="O60" i="1" s="1"/>
  <c r="F58" i="1"/>
  <c r="I58" i="1" s="1"/>
  <c r="O58" i="1" s="1"/>
  <c r="C58" i="1"/>
  <c r="O56" i="1"/>
  <c r="I56" i="1"/>
  <c r="C56" i="1"/>
  <c r="F56" i="1" s="1"/>
  <c r="C55" i="1"/>
  <c r="F55" i="1" s="1"/>
  <c r="I55" i="1" s="1"/>
  <c r="O55" i="1" s="1"/>
  <c r="F53" i="1"/>
  <c r="I53" i="1" s="1"/>
  <c r="O53" i="1" s="1"/>
  <c r="C53" i="1"/>
  <c r="C52" i="1"/>
  <c r="F52" i="1" s="1"/>
  <c r="I52" i="1" s="1"/>
  <c r="O52" i="1" s="1"/>
  <c r="C51" i="1"/>
  <c r="F51" i="1" s="1"/>
  <c r="I51" i="1" s="1"/>
  <c r="O51" i="1" s="1"/>
  <c r="F50" i="1"/>
  <c r="I50" i="1" s="1"/>
  <c r="O50" i="1" s="1"/>
  <c r="C50" i="1"/>
  <c r="O48" i="1"/>
  <c r="F48" i="1"/>
  <c r="I48" i="1" s="1"/>
  <c r="C48" i="1"/>
  <c r="C46" i="1"/>
  <c r="F46" i="1" s="1"/>
  <c r="I46" i="1" s="1"/>
  <c r="O46" i="1" s="1"/>
  <c r="F44" i="1"/>
  <c r="I44" i="1" s="1"/>
  <c r="O44" i="1" s="1"/>
  <c r="C44" i="1"/>
  <c r="F43" i="1"/>
  <c r="I43" i="1" s="1"/>
  <c r="O43" i="1" s="1"/>
  <c r="C43" i="1"/>
  <c r="F42" i="1"/>
  <c r="I42" i="1" s="1"/>
  <c r="O42" i="1" s="1"/>
  <c r="C42" i="1"/>
  <c r="F41" i="1"/>
  <c r="I41" i="1" s="1"/>
  <c r="O41" i="1" s="1"/>
  <c r="C41" i="1"/>
  <c r="C39" i="1"/>
  <c r="F39" i="1" s="1"/>
  <c r="I39" i="1" s="1"/>
  <c r="O39" i="1" s="1"/>
  <c r="C37" i="1"/>
  <c r="F37" i="1" s="1"/>
  <c r="I37" i="1" s="1"/>
  <c r="O37" i="1" s="1"/>
  <c r="F36" i="1"/>
  <c r="I36" i="1" s="1"/>
  <c r="O36" i="1" s="1"/>
  <c r="C36" i="1"/>
  <c r="F35" i="1"/>
  <c r="I35" i="1" s="1"/>
  <c r="O35" i="1" s="1"/>
  <c r="C35" i="1"/>
  <c r="C34" i="1"/>
  <c r="F34" i="1" s="1"/>
  <c r="I34" i="1" s="1"/>
  <c r="O34" i="1" s="1"/>
  <c r="O33" i="1"/>
  <c r="F33" i="1"/>
  <c r="I33" i="1" s="1"/>
  <c r="C33" i="1"/>
  <c r="C32" i="1"/>
  <c r="F32" i="1" s="1"/>
  <c r="I32" i="1" s="1"/>
  <c r="O32" i="1" s="1"/>
  <c r="I31" i="1"/>
  <c r="O31" i="1" s="1"/>
  <c r="F31" i="1"/>
  <c r="C31" i="1"/>
  <c r="O30" i="1"/>
  <c r="F30" i="1"/>
  <c r="I30" i="1" s="1"/>
  <c r="C30" i="1"/>
  <c r="C29" i="1"/>
  <c r="F29" i="1" s="1"/>
  <c r="I29" i="1" s="1"/>
  <c r="O29" i="1" s="1"/>
  <c r="F28" i="1"/>
  <c r="I28" i="1" s="1"/>
  <c r="O28" i="1" s="1"/>
  <c r="C28" i="1"/>
  <c r="F26" i="1"/>
  <c r="I26" i="1" s="1"/>
  <c r="O26" i="1" s="1"/>
  <c r="C26" i="1"/>
  <c r="C25" i="1"/>
  <c r="F25" i="1" s="1"/>
  <c r="I25" i="1" s="1"/>
  <c r="O25" i="1" s="1"/>
  <c r="C24" i="1"/>
  <c r="F24" i="1" s="1"/>
  <c r="I24" i="1" s="1"/>
  <c r="O24" i="1" s="1"/>
  <c r="F23" i="1"/>
  <c r="I23" i="1" s="1"/>
  <c r="O23" i="1" s="1"/>
  <c r="C23" i="1"/>
  <c r="C22" i="1"/>
  <c r="F22" i="1" s="1"/>
  <c r="I22" i="1" s="1"/>
  <c r="O22" i="1" s="1"/>
  <c r="C20" i="1"/>
  <c r="F20" i="1" s="1"/>
  <c r="I20" i="1" s="1"/>
  <c r="O20" i="1" s="1"/>
  <c r="F16" i="1"/>
  <c r="I16" i="1" s="1"/>
  <c r="O16" i="1" s="1"/>
  <c r="C16" i="1"/>
  <c r="C15" i="1"/>
  <c r="F15" i="1" s="1"/>
  <c r="I15" i="1" s="1"/>
  <c r="O15" i="1" s="1"/>
  <c r="C13" i="1"/>
  <c r="F13" i="1" s="1"/>
  <c r="I13" i="1" s="1"/>
  <c r="O13" i="1" s="1"/>
  <c r="F12" i="1"/>
  <c r="I12" i="1" s="1"/>
  <c r="O12" i="1" s="1"/>
  <c r="C12" i="1"/>
  <c r="F11" i="1"/>
  <c r="I11" i="1" s="1"/>
  <c r="O11" i="1" s="1"/>
  <c r="C11" i="1"/>
  <c r="C10" i="1"/>
  <c r="F10" i="1" s="1"/>
  <c r="I10" i="1" s="1"/>
  <c r="O10" i="1" s="1"/>
  <c r="F8" i="1"/>
  <c r="I8" i="1" s="1"/>
  <c r="O8" i="1" s="1"/>
  <c r="C8" i="1"/>
  <c r="C5" i="1"/>
  <c r="F5" i="1" s="1"/>
  <c r="I5" i="1" l="1"/>
  <c r="F381" i="1"/>
  <c r="I381" i="1" s="1"/>
  <c r="O381" i="1" s="1"/>
  <c r="F414" i="1"/>
  <c r="I414" i="1" s="1"/>
  <c r="O414" i="1" s="1"/>
  <c r="O5" i="1" l="1"/>
</calcChain>
</file>

<file path=xl/sharedStrings.xml><?xml version="1.0" encoding="utf-8"?>
<sst xmlns="http://schemas.openxmlformats.org/spreadsheetml/2006/main" count="1000" uniqueCount="966">
  <si>
    <t>nuo 2024-07-01</t>
  </si>
  <si>
    <t>0,03% - delspinigiai</t>
  </si>
  <si>
    <t>7,00-nar.m</t>
  </si>
  <si>
    <t>0,10 - tiksl.mok.</t>
  </si>
  <si>
    <t>0,10 - laikinai naud.žemės paslaugų mokestis (LNŽM)</t>
  </si>
  <si>
    <t>skola</t>
  </si>
  <si>
    <t>MOKESČIAI už 2024 m.</t>
  </si>
  <si>
    <t>Eur</t>
  </si>
  <si>
    <t>0,03 - mok. už privatizuotą mišką (PM)</t>
  </si>
  <si>
    <t xml:space="preserve"> -</t>
  </si>
  <si>
    <t>permoka</t>
  </si>
  <si>
    <t>Skola arba permoka</t>
  </si>
  <si>
    <t>2024 m.</t>
  </si>
  <si>
    <t>Skl.Nr.</t>
  </si>
  <si>
    <t>Plotas</t>
  </si>
  <si>
    <t>Tiksl.mok. 2024</t>
  </si>
  <si>
    <t>Nario mok.</t>
  </si>
  <si>
    <t>Kelių(infrastruktūros) rem.</t>
  </si>
  <si>
    <t>Bendra suma</t>
  </si>
  <si>
    <t>Apm.suma</t>
  </si>
  <si>
    <t>Apm.data</t>
  </si>
  <si>
    <t>Likut.2024</t>
  </si>
  <si>
    <t>Skola/perm. iki 2024 m.</t>
  </si>
  <si>
    <t>Delsp. iki 2024</t>
  </si>
  <si>
    <t>Delsp.</t>
  </si>
  <si>
    <t>Stoj.mok.</t>
  </si>
  <si>
    <t>Kelių f.mokestis</t>
  </si>
  <si>
    <t>Viso mokėti, Eur</t>
  </si>
  <si>
    <t>3-001</t>
  </si>
  <si>
    <t>perm.užsk.</t>
  </si>
  <si>
    <t>3-002</t>
  </si>
  <si>
    <t>3-003</t>
  </si>
  <si>
    <t>3-004</t>
  </si>
  <si>
    <t>3-005</t>
  </si>
  <si>
    <t>3-006</t>
  </si>
  <si>
    <t>3-007</t>
  </si>
  <si>
    <t>3-013</t>
  </si>
  <si>
    <t>3-009</t>
  </si>
  <si>
    <t>3-010</t>
  </si>
  <si>
    <t>3-011</t>
  </si>
  <si>
    <t>3-012</t>
  </si>
  <si>
    <t>3-014</t>
  </si>
  <si>
    <t>3-015</t>
  </si>
  <si>
    <t>3-016</t>
  </si>
  <si>
    <t>3-017</t>
  </si>
  <si>
    <t>3-018</t>
  </si>
  <si>
    <t>3-026</t>
  </si>
  <si>
    <t>3-019</t>
  </si>
  <si>
    <t>3-020</t>
  </si>
  <si>
    <t>3-021</t>
  </si>
  <si>
    <t>3-022</t>
  </si>
  <si>
    <t>3-023</t>
  </si>
  <si>
    <t>3-024</t>
  </si>
  <si>
    <t>3-025</t>
  </si>
  <si>
    <t>3-027</t>
  </si>
  <si>
    <t>3-028</t>
  </si>
  <si>
    <t>3-029</t>
  </si>
  <si>
    <t>3-030</t>
  </si>
  <si>
    <t>3-031</t>
  </si>
  <si>
    <t>3-032</t>
  </si>
  <si>
    <t>3-033</t>
  </si>
  <si>
    <t>3-034</t>
  </si>
  <si>
    <t>3-035</t>
  </si>
  <si>
    <t>3-036</t>
  </si>
  <si>
    <t>3-037</t>
  </si>
  <si>
    <t>3-038</t>
  </si>
  <si>
    <t>3-039</t>
  </si>
  <si>
    <t>3-040</t>
  </si>
  <si>
    <t>3-041</t>
  </si>
  <si>
    <t>3-042</t>
  </si>
  <si>
    <t>3-043</t>
  </si>
  <si>
    <t>3-044</t>
  </si>
  <si>
    <t>3-045</t>
  </si>
  <si>
    <t>3-046</t>
  </si>
  <si>
    <t>3-047</t>
  </si>
  <si>
    <t>3-048</t>
  </si>
  <si>
    <t>3-049</t>
  </si>
  <si>
    <t>3-050</t>
  </si>
  <si>
    <t>3-051</t>
  </si>
  <si>
    <t>3-052</t>
  </si>
  <si>
    <t>3-053</t>
  </si>
  <si>
    <t>3-054</t>
  </si>
  <si>
    <t>3-055</t>
  </si>
  <si>
    <t>3-056</t>
  </si>
  <si>
    <t>3-056A</t>
  </si>
  <si>
    <t>3-057</t>
  </si>
  <si>
    <t>3-058</t>
  </si>
  <si>
    <t>3-059</t>
  </si>
  <si>
    <t>3-060</t>
  </si>
  <si>
    <t>3-061</t>
  </si>
  <si>
    <t>3-062</t>
  </si>
  <si>
    <t>3-063</t>
  </si>
  <si>
    <t>3-064</t>
  </si>
  <si>
    <t>3-065</t>
  </si>
  <si>
    <t>3-066</t>
  </si>
  <si>
    <t>3-067</t>
  </si>
  <si>
    <t>3-068</t>
  </si>
  <si>
    <t>3-069</t>
  </si>
  <si>
    <t>3-070</t>
  </si>
  <si>
    <t>3-071</t>
  </si>
  <si>
    <t>3-072</t>
  </si>
  <si>
    <t>3-073</t>
  </si>
  <si>
    <t>3-074</t>
  </si>
  <si>
    <t>3-075</t>
  </si>
  <si>
    <t>3-076</t>
  </si>
  <si>
    <t>3-085</t>
  </si>
  <si>
    <t>3-077</t>
  </si>
  <si>
    <t>3-078</t>
  </si>
  <si>
    <t>3-079</t>
  </si>
  <si>
    <t>3-080</t>
  </si>
  <si>
    <t>3-081</t>
  </si>
  <si>
    <t>3-082</t>
  </si>
  <si>
    <t>3-083</t>
  </si>
  <si>
    <t>3-084</t>
  </si>
  <si>
    <t>3-086</t>
  </si>
  <si>
    <t>3-087</t>
  </si>
  <si>
    <t>3-088</t>
  </si>
  <si>
    <t>3-089</t>
  </si>
  <si>
    <t>3-090</t>
  </si>
  <si>
    <t>3-091</t>
  </si>
  <si>
    <t>3-092</t>
  </si>
  <si>
    <t>3-093</t>
  </si>
  <si>
    <t>3-094</t>
  </si>
  <si>
    <t>3-095</t>
  </si>
  <si>
    <t>3-096</t>
  </si>
  <si>
    <t>3-097</t>
  </si>
  <si>
    <t>3-098</t>
  </si>
  <si>
    <t>3-099</t>
  </si>
  <si>
    <t>3-100</t>
  </si>
  <si>
    <t>3-101</t>
  </si>
  <si>
    <t>3-102</t>
  </si>
  <si>
    <t>3-103</t>
  </si>
  <si>
    <t>3-104</t>
  </si>
  <si>
    <t>3-112</t>
  </si>
  <si>
    <t>3-119</t>
  </si>
  <si>
    <t>3-105</t>
  </si>
  <si>
    <t>3-106</t>
  </si>
  <si>
    <t>3-107</t>
  </si>
  <si>
    <t>3-108</t>
  </si>
  <si>
    <t>3-109</t>
  </si>
  <si>
    <t>3-110</t>
  </si>
  <si>
    <t>3-111</t>
  </si>
  <si>
    <t>3-113</t>
  </si>
  <si>
    <t>3-114</t>
  </si>
  <si>
    <t>3-115</t>
  </si>
  <si>
    <t>3-116</t>
  </si>
  <si>
    <t>3-117</t>
  </si>
  <si>
    <t>3-118</t>
  </si>
  <si>
    <t>3-119A</t>
  </si>
  <si>
    <t>3-120</t>
  </si>
  <si>
    <t>3-121</t>
  </si>
  <si>
    <t>3-122</t>
  </si>
  <si>
    <t>3-123</t>
  </si>
  <si>
    <t>3-124</t>
  </si>
  <si>
    <t>3-124A</t>
  </si>
  <si>
    <t>3-125</t>
  </si>
  <si>
    <t>3-125A</t>
  </si>
  <si>
    <t>3-126</t>
  </si>
  <si>
    <t>3-126A</t>
  </si>
  <si>
    <t>3-127</t>
  </si>
  <si>
    <t>3-127A</t>
  </si>
  <si>
    <t>3-128</t>
  </si>
  <si>
    <t>3-129</t>
  </si>
  <si>
    <t>3-130</t>
  </si>
  <si>
    <t>3-131</t>
  </si>
  <si>
    <t>3-132</t>
  </si>
  <si>
    <t>3-133</t>
  </si>
  <si>
    <t>3-134</t>
  </si>
  <si>
    <t>3-135</t>
  </si>
  <si>
    <t>3-136</t>
  </si>
  <si>
    <t>3-137</t>
  </si>
  <si>
    <t>3-138</t>
  </si>
  <si>
    <t>3-139</t>
  </si>
  <si>
    <t>3-140</t>
  </si>
  <si>
    <t>3-141</t>
  </si>
  <si>
    <t>3-142</t>
  </si>
  <si>
    <t>3-143</t>
  </si>
  <si>
    <t>3-147</t>
  </si>
  <si>
    <t>3-144</t>
  </si>
  <si>
    <t>3-145</t>
  </si>
  <si>
    <t>3-146</t>
  </si>
  <si>
    <t>3-148</t>
  </si>
  <si>
    <t>3-149</t>
  </si>
  <si>
    <t>3-150</t>
  </si>
  <si>
    <t>4-018</t>
  </si>
  <si>
    <t>3-151</t>
  </si>
  <si>
    <t>3-152</t>
  </si>
  <si>
    <t>3-153</t>
  </si>
  <si>
    <t>3-154</t>
  </si>
  <si>
    <t>3-155</t>
  </si>
  <si>
    <t>3-156</t>
  </si>
  <si>
    <t>3-157</t>
  </si>
  <si>
    <t>3-158</t>
  </si>
  <si>
    <t>3-159</t>
  </si>
  <si>
    <t>3-160</t>
  </si>
  <si>
    <t>3-161</t>
  </si>
  <si>
    <t>3-162</t>
  </si>
  <si>
    <t>3-163</t>
  </si>
  <si>
    <t>3-164</t>
  </si>
  <si>
    <t>3-165</t>
  </si>
  <si>
    <t>3-166</t>
  </si>
  <si>
    <t>3-167</t>
  </si>
  <si>
    <t>3-168</t>
  </si>
  <si>
    <t>3-169</t>
  </si>
  <si>
    <t>3-171</t>
  </si>
  <si>
    <t>3-170</t>
  </si>
  <si>
    <t>3-172</t>
  </si>
  <si>
    <t>3-173</t>
  </si>
  <si>
    <t>3-173A</t>
  </si>
  <si>
    <t>1/2 3-177</t>
  </si>
  <si>
    <t>3-174</t>
  </si>
  <si>
    <t>3-175</t>
  </si>
  <si>
    <t>3-176</t>
  </si>
  <si>
    <t>3-178</t>
  </si>
  <si>
    <t>3-179</t>
  </si>
  <si>
    <t>3-180</t>
  </si>
  <si>
    <t>3-181</t>
  </si>
  <si>
    <t>1/2-177</t>
  </si>
  <si>
    <t>3-182</t>
  </si>
  <si>
    <t>3-183</t>
  </si>
  <si>
    <t>3-184</t>
  </si>
  <si>
    <t>3-185</t>
  </si>
  <si>
    <t>3-186</t>
  </si>
  <si>
    <t>3-187</t>
  </si>
  <si>
    <t>3-188</t>
  </si>
  <si>
    <t>3-189</t>
  </si>
  <si>
    <t>3-190</t>
  </si>
  <si>
    <t>3-191</t>
  </si>
  <si>
    <t>3-192</t>
  </si>
  <si>
    <t>3-193</t>
  </si>
  <si>
    <t>3-194</t>
  </si>
  <si>
    <t>3-195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</si>
  <si>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</si>
  <si>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</si>
  <si>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</si>
  <si>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</si>
  <si>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</si>
  <si>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</si>
  <si>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</si>
  <si>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</si>
  <si>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3-204</t>
  </si>
  <si>
    <t>3-205</t>
  </si>
  <si>
    <t>3-206</t>
  </si>
  <si>
    <t>3-207</t>
  </si>
  <si>
    <t>3-208</t>
  </si>
  <si>
    <t>3-209</t>
  </si>
  <si>
    <t>3-210</t>
  </si>
  <si>
    <t>3-211</t>
  </si>
  <si>
    <t>3-212</t>
  </si>
  <si>
    <t>3-213</t>
  </si>
  <si>
    <t>3-214</t>
  </si>
  <si>
    <t>3-215</t>
  </si>
  <si>
    <t>3-216</t>
  </si>
  <si>
    <t>3-217</t>
  </si>
  <si>
    <t>3-218</t>
  </si>
  <si>
    <t>3-223</t>
  </si>
  <si>
    <t>3-219</t>
  </si>
  <si>
    <t>3-220</t>
  </si>
  <si>
    <t>3-221</t>
  </si>
  <si>
    <t>3-222</t>
  </si>
  <si>
    <t>3-224</t>
  </si>
  <si>
    <t>3-225</t>
  </si>
  <si>
    <t>3-226</t>
  </si>
  <si>
    <t>3-227</t>
  </si>
  <si>
    <t>3-228</t>
  </si>
  <si>
    <t>3-229</t>
  </si>
  <si>
    <t>3-230</t>
  </si>
  <si>
    <t>3-231</t>
  </si>
  <si>
    <t>3-232</t>
  </si>
  <si>
    <t>3-233</t>
  </si>
  <si>
    <t>3-234</t>
  </si>
  <si>
    <t>3-238</t>
  </si>
  <si>
    <t>3-235</t>
  </si>
  <si>
    <t>3-236</t>
  </si>
  <si>
    <t>3-237</t>
  </si>
  <si>
    <t>3-239</t>
  </si>
  <si>
    <t>3-240</t>
  </si>
  <si>
    <t>3-234A</t>
  </si>
  <si>
    <t>3-241</t>
  </si>
  <si>
    <t>3-242</t>
  </si>
  <si>
    <t>3-243</t>
  </si>
  <si>
    <t>3-244</t>
  </si>
  <si>
    <t>3-245</t>
  </si>
  <si>
    <t>3-246</t>
  </si>
  <si>
    <t>3-247</t>
  </si>
  <si>
    <t>3-248</t>
  </si>
  <si>
    <t>3-249</t>
  </si>
  <si>
    <t>3-250</t>
  </si>
  <si>
    <t>3-251</t>
  </si>
  <si>
    <t>3-252</t>
  </si>
  <si>
    <t>3-253</t>
  </si>
  <si>
    <t>3-254</t>
  </si>
  <si>
    <t>3-255</t>
  </si>
  <si>
    <t>3-256</t>
  </si>
  <si>
    <t>3-257</t>
  </si>
  <si>
    <t>3-258</t>
  </si>
  <si>
    <t>3-259</t>
  </si>
  <si>
    <t>3-260</t>
  </si>
  <si>
    <t>3-261</t>
  </si>
  <si>
    <t>3-262</t>
  </si>
  <si>
    <t>3-267</t>
  </si>
  <si>
    <t>3-263</t>
  </si>
  <si>
    <t>3-264</t>
  </si>
  <si>
    <t>3-265</t>
  </si>
  <si>
    <t>3-270</t>
  </si>
  <si>
    <t>3-266</t>
  </si>
  <si>
    <t>3-268</t>
  </si>
  <si>
    <t>3-269</t>
  </si>
  <si>
    <t>3-271</t>
  </si>
  <si>
    <t>3-272</t>
  </si>
  <si>
    <t>3-273</t>
  </si>
  <si>
    <t>3-274</t>
  </si>
  <si>
    <t>3-275</t>
  </si>
  <si>
    <t>3-276</t>
  </si>
  <si>
    <t>3-277</t>
  </si>
  <si>
    <t>3-278</t>
  </si>
  <si>
    <t>3-279</t>
  </si>
  <si>
    <t>3-280</t>
  </si>
  <si>
    <t>3-281</t>
  </si>
  <si>
    <t>3-282</t>
  </si>
  <si>
    <t>3-283</t>
  </si>
  <si>
    <t>3-284</t>
  </si>
  <si>
    <t>3-285</t>
  </si>
  <si>
    <t>3-286</t>
  </si>
  <si>
    <t>4-001</t>
  </si>
  <si>
    <t>4-002</t>
  </si>
  <si>
    <t>4-003</t>
  </si>
  <si>
    <t>4-004</t>
  </si>
  <si>
    <t>4-008</t>
  </si>
  <si>
    <t>4-005</t>
  </si>
  <si>
    <t>4-006</t>
  </si>
  <si>
    <t>4-007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</si>
  <si>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</si>
  <si>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</si>
  <si>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</si>
  <si>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</si>
  <si>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</si>
  <si>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</si>
  <si>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</si>
  <si>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</si>
  <si>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4-017</t>
  </si>
  <si>
    <t>4-019</t>
  </si>
  <si>
    <t>4-020</t>
  </si>
  <si>
    <t>4-021</t>
  </si>
  <si>
    <t>4-022</t>
  </si>
  <si>
    <t>4-023</t>
  </si>
  <si>
    <t>4-024</t>
  </si>
  <si>
    <t>4-025</t>
  </si>
  <si>
    <t>4-026</t>
  </si>
  <si>
    <t>4-028</t>
  </si>
  <si>
    <t>4-027</t>
  </si>
  <si>
    <t>4-029</t>
  </si>
  <si>
    <t>4-030</t>
  </si>
  <si>
    <t>4-031</t>
  </si>
  <si>
    <t>4-032</t>
  </si>
  <si>
    <t>4-033</t>
  </si>
  <si>
    <t>4-034</t>
  </si>
  <si>
    <t>4-035</t>
  </si>
  <si>
    <t>4-036</t>
  </si>
  <si>
    <t>4-037</t>
  </si>
  <si>
    <t>4-038</t>
  </si>
  <si>
    <t>4-039</t>
  </si>
  <si>
    <t>4-040</t>
  </si>
  <si>
    <t>4-040A</t>
  </si>
  <si>
    <t>4-041</t>
  </si>
  <si>
    <t>4-042</t>
  </si>
  <si>
    <t>6-015</t>
  </si>
  <si>
    <t>6-015A</t>
  </si>
  <si>
    <t>4-043</t>
  </si>
  <si>
    <t>4-044</t>
  </si>
  <si>
    <t>4-044A</t>
  </si>
  <si>
    <t>4-045</t>
  </si>
  <si>
    <t>4-045A</t>
  </si>
  <si>
    <t>4-046</t>
  </si>
  <si>
    <t>4-048</t>
  </si>
  <si>
    <t>4-047</t>
  </si>
  <si>
    <t>4-049</t>
  </si>
  <si>
    <t>4-050</t>
  </si>
  <si>
    <t>4-051</t>
  </si>
  <si>
    <t>6-016</t>
  </si>
  <si>
    <t>4-052</t>
  </si>
  <si>
    <t>4-053</t>
  </si>
  <si>
    <t xml:space="preserve"> 4-053A</t>
  </si>
  <si>
    <t>4-054</t>
  </si>
  <si>
    <t>4-055</t>
  </si>
  <si>
    <t>4-056</t>
  </si>
  <si>
    <t>4-057</t>
  </si>
  <si>
    <t>4-058</t>
  </si>
  <si>
    <t>4-059</t>
  </si>
  <si>
    <t>4-060</t>
  </si>
  <si>
    <t>4-061</t>
  </si>
  <si>
    <t>4-062</t>
  </si>
  <si>
    <t>4-063</t>
  </si>
  <si>
    <t>4-064</t>
  </si>
  <si>
    <t>4-064A</t>
  </si>
  <si>
    <t>4-065</t>
  </si>
  <si>
    <t>4-065A</t>
  </si>
  <si>
    <t>4-066</t>
  </si>
  <si>
    <t>4-067</t>
  </si>
  <si>
    <t>4-068</t>
  </si>
  <si>
    <t>4-069</t>
  </si>
  <si>
    <t>4-070</t>
  </si>
  <si>
    <t>4-071</t>
  </si>
  <si>
    <t>4-072</t>
  </si>
  <si>
    <t>4-073</t>
  </si>
  <si>
    <t>4-074</t>
  </si>
  <si>
    <t>4-075</t>
  </si>
  <si>
    <t>4-076</t>
  </si>
  <si>
    <t>4-077</t>
  </si>
  <si>
    <t>4-078</t>
  </si>
  <si>
    <t>4-079</t>
  </si>
  <si>
    <t>4-080</t>
  </si>
  <si>
    <t>4-081</t>
  </si>
  <si>
    <t>4-082</t>
  </si>
  <si>
    <t>4-083</t>
  </si>
  <si>
    <t>4-084</t>
  </si>
  <si>
    <t>4-085</t>
  </si>
  <si>
    <t>4-104</t>
  </si>
  <si>
    <t>4-087</t>
  </si>
  <si>
    <t>4-088</t>
  </si>
  <si>
    <t>4-090</t>
  </si>
  <si>
    <t>4-092</t>
  </si>
  <si>
    <t>4-089</t>
  </si>
  <si>
    <t>4-091</t>
  </si>
  <si>
    <t>4-093</t>
  </si>
  <si>
    <t>4-094</t>
  </si>
  <si>
    <t>4-095</t>
  </si>
  <si>
    <t>4-096</t>
  </si>
  <si>
    <t>4-097</t>
  </si>
  <si>
    <t>4-098</t>
  </si>
  <si>
    <t>4-099</t>
  </si>
  <si>
    <t>4-100</t>
  </si>
  <si>
    <t>4-101</t>
  </si>
  <si>
    <t>4-102</t>
  </si>
  <si>
    <t>4-103</t>
  </si>
  <si>
    <t>4-103A</t>
  </si>
  <si>
    <t>4-105</t>
  </si>
  <si>
    <t>4-106</t>
  </si>
  <si>
    <t>4-107</t>
  </si>
  <si>
    <t>4-108</t>
  </si>
  <si>
    <t>4-109</t>
  </si>
  <si>
    <t>4-110</t>
  </si>
  <si>
    <t>4-111</t>
  </si>
  <si>
    <t>4-112</t>
  </si>
  <si>
    <t>4-113</t>
  </si>
  <si>
    <t>4-114</t>
  </si>
  <si>
    <t>4-115</t>
  </si>
  <si>
    <t>4-117</t>
  </si>
  <si>
    <t>4-116</t>
  </si>
  <si>
    <t>4-118</t>
  </si>
  <si>
    <t>4-119</t>
  </si>
  <si>
    <t>4-120</t>
  </si>
  <si>
    <t>4-122</t>
  </si>
  <si>
    <t>4-121</t>
  </si>
  <si>
    <t>4-123</t>
  </si>
  <si>
    <t>4-124</t>
  </si>
  <si>
    <t>4-125</t>
  </si>
  <si>
    <t>4-126</t>
  </si>
  <si>
    <t>4-127</t>
  </si>
  <si>
    <t>4-128</t>
  </si>
  <si>
    <t>4-129</t>
  </si>
  <si>
    <t>4-130</t>
  </si>
  <si>
    <t>4-131</t>
  </si>
  <si>
    <t>4-132</t>
  </si>
  <si>
    <t>4-134</t>
  </si>
  <si>
    <t>4-133</t>
  </si>
  <si>
    <t>4-134A</t>
  </si>
  <si>
    <t>4-135</t>
  </si>
  <si>
    <t>4-136</t>
  </si>
  <si>
    <t>4-137</t>
  </si>
  <si>
    <t>4-138</t>
  </si>
  <si>
    <t>4-139</t>
  </si>
  <si>
    <t>4-140</t>
  </si>
  <si>
    <t>4-141</t>
  </si>
  <si>
    <t>4-142</t>
  </si>
  <si>
    <t>4-143</t>
  </si>
  <si>
    <t>4-144</t>
  </si>
  <si>
    <t>4-145</t>
  </si>
  <si>
    <t>4-146</t>
  </si>
  <si>
    <t>4-146A</t>
  </si>
  <si>
    <t>4-147</t>
  </si>
  <si>
    <t>4-148</t>
  </si>
  <si>
    <t>4-149</t>
  </si>
  <si>
    <t>4-150</t>
  </si>
  <si>
    <t>4-151</t>
  </si>
  <si>
    <t>4-152</t>
  </si>
  <si>
    <t>4-153</t>
  </si>
  <si>
    <t>4-154</t>
  </si>
  <si>
    <t>4-155</t>
  </si>
  <si>
    <t>4-156</t>
  </si>
  <si>
    <t>4-158</t>
  </si>
  <si>
    <t>4-157</t>
  </si>
  <si>
    <t>4-159</t>
  </si>
  <si>
    <t>4-161</t>
  </si>
  <si>
    <t>4-160</t>
  </si>
  <si>
    <t>4-162</t>
  </si>
  <si>
    <t>4-163</t>
  </si>
  <si>
    <t>4-164</t>
  </si>
  <si>
    <t>4-165</t>
  </si>
  <si>
    <t>4-166</t>
  </si>
  <si>
    <t>4-167</t>
  </si>
  <si>
    <t>4-168</t>
  </si>
  <si>
    <t>4-169</t>
  </si>
  <si>
    <t>4-170</t>
  </si>
  <si>
    <t>4-171</t>
  </si>
  <si>
    <t>4-172</t>
  </si>
  <si>
    <t>4-173</t>
  </si>
  <si>
    <t>4-174</t>
  </si>
  <si>
    <t>4-175</t>
  </si>
  <si>
    <t>4-176</t>
  </si>
  <si>
    <t>4-177</t>
  </si>
  <si>
    <t>4-178</t>
  </si>
  <si>
    <t>4-179</t>
  </si>
  <si>
    <t>4-180</t>
  </si>
  <si>
    <t>4-181</t>
  </si>
  <si>
    <t>4-182</t>
  </si>
  <si>
    <t>4-183</t>
  </si>
  <si>
    <t>4-184</t>
  </si>
  <si>
    <t>4-185</t>
  </si>
  <si>
    <t>4-186</t>
  </si>
  <si>
    <t>4-187</t>
  </si>
  <si>
    <t>4-188</t>
  </si>
  <si>
    <t>5-001</t>
  </si>
  <si>
    <t>5-002</t>
  </si>
  <si>
    <t>5-003</t>
  </si>
  <si>
    <t>5-004</t>
  </si>
  <si>
    <t>5-005</t>
  </si>
  <si>
    <t>5-006</t>
  </si>
  <si>
    <t>5-007</t>
  </si>
  <si>
    <t>5-007A</t>
  </si>
  <si>
    <t>5-008</t>
  </si>
  <si>
    <t>5-009</t>
  </si>
  <si>
    <t>5-010</t>
  </si>
  <si>
    <t>5-011</t>
  </si>
  <si>
    <t>5-012</t>
  </si>
  <si>
    <t>5-013</t>
  </si>
  <si>
    <t>5-014</t>
  </si>
  <si>
    <t>5-020</t>
  </si>
  <si>
    <t>5-015</t>
  </si>
  <si>
    <t>5-016</t>
  </si>
  <si>
    <t>5-017</t>
  </si>
  <si>
    <t>5-018</t>
  </si>
  <si>
    <t>5-019</t>
  </si>
  <si>
    <t>5-020A</t>
  </si>
  <si>
    <t>5-021</t>
  </si>
  <si>
    <t>5-022</t>
  </si>
  <si>
    <t>5-023</t>
  </si>
  <si>
    <t>5-024</t>
  </si>
  <si>
    <t>5-025</t>
  </si>
  <si>
    <t>5-026</t>
  </si>
  <si>
    <t>5-027</t>
  </si>
  <si>
    <t>5-028</t>
  </si>
  <si>
    <t>5-029</t>
  </si>
  <si>
    <t>5-030</t>
  </si>
  <si>
    <t>5-031</t>
  </si>
  <si>
    <t>5-032</t>
  </si>
  <si>
    <t>5-033</t>
  </si>
  <si>
    <t>5-034</t>
  </si>
  <si>
    <t>5-035</t>
  </si>
  <si>
    <t>5-036</t>
  </si>
  <si>
    <t>5-037</t>
  </si>
  <si>
    <t>5-038</t>
  </si>
  <si>
    <t>5-039</t>
  </si>
  <si>
    <t>5-040</t>
  </si>
  <si>
    <t>5-041</t>
  </si>
  <si>
    <t>5-042</t>
  </si>
  <si>
    <t>5-043</t>
  </si>
  <si>
    <t>5-044</t>
  </si>
  <si>
    <t>5-045</t>
  </si>
  <si>
    <t>5-046</t>
  </si>
  <si>
    <t>5-047</t>
  </si>
  <si>
    <t>5-048</t>
  </si>
  <si>
    <t>5-049</t>
  </si>
  <si>
    <t>5-050</t>
  </si>
  <si>
    <t>5-051</t>
  </si>
  <si>
    <t>5-052</t>
  </si>
  <si>
    <t>5-053</t>
  </si>
  <si>
    <t>5-054</t>
  </si>
  <si>
    <t>5-055</t>
  </si>
  <si>
    <t>5-056</t>
  </si>
  <si>
    <t>5-057</t>
  </si>
  <si>
    <t>5-058</t>
  </si>
  <si>
    <t>5-059</t>
  </si>
  <si>
    <t>5-060</t>
  </si>
  <si>
    <t>5-061</t>
  </si>
  <si>
    <t>5-062</t>
  </si>
  <si>
    <t>5-063</t>
  </si>
  <si>
    <t>5-064</t>
  </si>
  <si>
    <t>5-065</t>
  </si>
  <si>
    <t>5-066</t>
  </si>
  <si>
    <t>5-067</t>
  </si>
  <si>
    <t>5-068</t>
  </si>
  <si>
    <t>5-069</t>
  </si>
  <si>
    <t>5-070</t>
  </si>
  <si>
    <t>5-070A</t>
  </si>
  <si>
    <t>5-071</t>
  </si>
  <si>
    <t>5-072</t>
  </si>
  <si>
    <t>5-073</t>
  </si>
  <si>
    <t>5-074</t>
  </si>
  <si>
    <t>5-075</t>
  </si>
  <si>
    <t>6-001</t>
  </si>
  <si>
    <t>6-001A</t>
  </si>
  <si>
    <t>6-001B</t>
  </si>
  <si>
    <t>6-002</t>
  </si>
  <si>
    <t>6-003</t>
  </si>
  <si>
    <t>6-004</t>
  </si>
  <si>
    <t>6-005</t>
  </si>
  <si>
    <t>6-006</t>
  </si>
  <si>
    <t>6-007</t>
  </si>
  <si>
    <t>6-008</t>
  </si>
  <si>
    <t>6-009</t>
  </si>
  <si>
    <t>6-010</t>
  </si>
  <si>
    <t>6-011</t>
  </si>
  <si>
    <t>6-012</t>
  </si>
  <si>
    <t>6-013</t>
  </si>
  <si>
    <t>6-014</t>
  </si>
  <si>
    <t>6-017</t>
  </si>
  <si>
    <t>6-018</t>
  </si>
  <si>
    <t>6-019</t>
  </si>
  <si>
    <t>6-020</t>
  </si>
  <si>
    <t>6-021</t>
  </si>
  <si>
    <t>6-022</t>
  </si>
  <si>
    <t>6-023</t>
  </si>
  <si>
    <t>6-024</t>
  </si>
  <si>
    <t>6-025</t>
  </si>
  <si>
    <t>6-026</t>
  </si>
  <si>
    <t>6-027</t>
  </si>
  <si>
    <t>6-028</t>
  </si>
  <si>
    <t>6-029</t>
  </si>
  <si>
    <t>6-030</t>
  </si>
  <si>
    <t>6-031</t>
  </si>
  <si>
    <t>6-032</t>
  </si>
  <si>
    <t>6-033</t>
  </si>
  <si>
    <t>6-034</t>
  </si>
  <si>
    <t>6-035</t>
  </si>
  <si>
    <t>6-036</t>
  </si>
  <si>
    <t>6-037</t>
  </si>
  <si>
    <t>7-001</t>
  </si>
  <si>
    <t>7-002</t>
  </si>
  <si>
    <t>7-003</t>
  </si>
  <si>
    <t>7-004</t>
  </si>
  <si>
    <t>7-005</t>
  </si>
  <si>
    <t>7-006</t>
  </si>
  <si>
    <t>7-007</t>
  </si>
  <si>
    <t>7-008</t>
  </si>
  <si>
    <t>7-009</t>
  </si>
  <si>
    <t>7-010</t>
  </si>
  <si>
    <t>7-011</t>
  </si>
  <si>
    <t>7-012</t>
  </si>
  <si>
    <t>7-013</t>
  </si>
  <si>
    <t>7-014</t>
  </si>
  <si>
    <t>7-015</t>
  </si>
  <si>
    <t>7-016</t>
  </si>
  <si>
    <t>7-017</t>
  </si>
  <si>
    <t>7-0172</t>
  </si>
  <si>
    <t>7-018</t>
  </si>
  <si>
    <t>7-019</t>
  </si>
  <si>
    <t>7-020</t>
  </si>
  <si>
    <t>7-021</t>
  </si>
  <si>
    <t>7-022</t>
  </si>
  <si>
    <t>7-023</t>
  </si>
  <si>
    <t>7-024</t>
  </si>
  <si>
    <t>7-025</t>
  </si>
  <si>
    <t>7-026</t>
  </si>
  <si>
    <t>7-027</t>
  </si>
  <si>
    <t>7-028</t>
  </si>
  <si>
    <t>7-030</t>
  </si>
  <si>
    <t>1/2 029</t>
  </si>
  <si>
    <t>7-031</t>
  </si>
  <si>
    <t>7-042</t>
  </si>
  <si>
    <t>7-032</t>
  </si>
  <si>
    <t>7-043</t>
  </si>
  <si>
    <t>7-044</t>
  </si>
  <si>
    <t>7-033</t>
  </si>
  <si>
    <t>7-034</t>
  </si>
  <si>
    <t>7-054</t>
  </si>
  <si>
    <t>7-035</t>
  </si>
  <si>
    <t>7-036</t>
  </si>
  <si>
    <t>7-037</t>
  </si>
  <si>
    <t>7-038</t>
  </si>
  <si>
    <t>7-039</t>
  </si>
  <si>
    <t>7-040</t>
  </si>
  <si>
    <t>7-041</t>
  </si>
  <si>
    <t>7-045</t>
  </si>
  <si>
    <t>7-046</t>
  </si>
  <si>
    <t>7-069</t>
  </si>
  <si>
    <t>7-047</t>
  </si>
  <si>
    <t>7-048</t>
  </si>
  <si>
    <t>7-049</t>
  </si>
  <si>
    <t>7-050</t>
  </si>
  <si>
    <t>7-051</t>
  </si>
  <si>
    <t>7-052</t>
  </si>
  <si>
    <t>7-053</t>
  </si>
  <si>
    <t>7-055</t>
  </si>
  <si>
    <t>7-056</t>
  </si>
  <si>
    <t>7-057</t>
  </si>
  <si>
    <t>7-058</t>
  </si>
  <si>
    <t>7-059</t>
  </si>
  <si>
    <t>7-060</t>
  </si>
  <si>
    <t>7-061</t>
  </si>
  <si>
    <t>7-068</t>
  </si>
  <si>
    <t>7-062</t>
  </si>
  <si>
    <t>7-063</t>
  </si>
  <si>
    <t>7-064</t>
  </si>
  <si>
    <t>7-065</t>
  </si>
  <si>
    <t>7-066</t>
  </si>
  <si>
    <t>7-067</t>
  </si>
  <si>
    <t>7-070</t>
  </si>
  <si>
    <t>7-071</t>
  </si>
  <si>
    <t>7-072</t>
  </si>
  <si>
    <t>7-073</t>
  </si>
  <si>
    <t>7-074</t>
  </si>
  <si>
    <t>7-075</t>
  </si>
  <si>
    <t>7-076</t>
  </si>
  <si>
    <t>7-077</t>
  </si>
  <si>
    <t>7-078</t>
  </si>
  <si>
    <t>7-079</t>
  </si>
  <si>
    <t>7-079A</t>
  </si>
  <si>
    <t>7-080</t>
  </si>
  <si>
    <t>7-081</t>
  </si>
  <si>
    <t>7-082</t>
  </si>
  <si>
    <t>7-083</t>
  </si>
  <si>
    <t>7-084</t>
  </si>
  <si>
    <t>7-085</t>
  </si>
  <si>
    <t>7-086</t>
  </si>
  <si>
    <t>7-087</t>
  </si>
  <si>
    <t>7-088</t>
  </si>
  <si>
    <t>7-089</t>
  </si>
  <si>
    <t>7-090</t>
  </si>
  <si>
    <t>7-091</t>
  </si>
  <si>
    <t>7-092</t>
  </si>
  <si>
    <t>7-093</t>
  </si>
  <si>
    <t>7-094</t>
  </si>
  <si>
    <t>7-095</t>
  </si>
  <si>
    <t>7-096</t>
  </si>
  <si>
    <t>7-097</t>
  </si>
  <si>
    <t>7-098</t>
  </si>
  <si>
    <t>7-099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</si>
  <si>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</si>
  <si>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</si>
  <si>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</si>
  <si>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</si>
  <si>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</si>
  <si>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</si>
  <si>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</si>
  <si>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</si>
  <si>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7-109</t>
  </si>
  <si>
    <t>7-108</t>
  </si>
  <si>
    <t>7-110</t>
  </si>
  <si>
    <t>7-111</t>
  </si>
  <si>
    <t>7-111A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</si>
  <si>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</si>
  <si>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</si>
  <si>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</si>
  <si>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</si>
  <si>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</si>
  <si>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</si>
  <si>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</si>
  <si>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</si>
  <si>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7-145</t>
  </si>
  <si>
    <t>7-120</t>
  </si>
  <si>
    <t>1/3 124</t>
  </si>
  <si>
    <t>7-121</t>
  </si>
  <si>
    <t>7-122</t>
  </si>
  <si>
    <t>7-123</t>
  </si>
  <si>
    <t>7-125</t>
  </si>
  <si>
    <t>7-126</t>
  </si>
  <si>
    <t>7-127</t>
  </si>
  <si>
    <t>7-128</t>
  </si>
  <si>
    <t>7-129</t>
  </si>
  <si>
    <t>7-130</t>
  </si>
  <si>
    <t>7-131</t>
  </si>
  <si>
    <t>7-132</t>
  </si>
  <si>
    <t>7-133</t>
  </si>
  <si>
    <t>7-134</t>
  </si>
  <si>
    <t>7-135</t>
  </si>
  <si>
    <t>7-136</t>
  </si>
  <si>
    <t>7-137</t>
  </si>
  <si>
    <t>7-138</t>
  </si>
  <si>
    <t>7-139</t>
  </si>
  <si>
    <t>7-143</t>
  </si>
  <si>
    <t>7-147</t>
  </si>
  <si>
    <t>7-140</t>
  </si>
  <si>
    <t>7-141</t>
  </si>
  <si>
    <t>7-142</t>
  </si>
  <si>
    <t>1/2 146</t>
  </si>
  <si>
    <t>7-144</t>
  </si>
  <si>
    <t>7-146A</t>
  </si>
  <si>
    <t>1/2-146</t>
  </si>
  <si>
    <t>7-148</t>
  </si>
  <si>
    <t>7-149</t>
  </si>
  <si>
    <t>7-150</t>
  </si>
  <si>
    <t>7-151</t>
  </si>
  <si>
    <t>7-152</t>
  </si>
  <si>
    <t>7-153</t>
  </si>
  <si>
    <t>7-154</t>
  </si>
  <si>
    <t>7-155</t>
  </si>
  <si>
    <t>7-156</t>
  </si>
  <si>
    <t>7-157</t>
  </si>
  <si>
    <t>7-158</t>
  </si>
  <si>
    <t>7-159</t>
  </si>
  <si>
    <t>7-160</t>
  </si>
  <si>
    <t>7-161</t>
  </si>
  <si>
    <t>7-162</t>
  </si>
  <si>
    <t>7-163</t>
  </si>
  <si>
    <t>7-164</t>
  </si>
  <si>
    <t>7-165</t>
  </si>
  <si>
    <t>7-166</t>
  </si>
  <si>
    <t>7-167</t>
  </si>
  <si>
    <t>7-168</t>
  </si>
  <si>
    <t>7-169</t>
  </si>
  <si>
    <t>7-170</t>
  </si>
  <si>
    <t>7-171</t>
  </si>
  <si>
    <t>7-172</t>
  </si>
  <si>
    <t>7-173</t>
  </si>
  <si>
    <t>7-174</t>
  </si>
  <si>
    <t>7-175</t>
  </si>
  <si>
    <t>7-176</t>
  </si>
  <si>
    <t>7-177</t>
  </si>
  <si>
    <t>7-178</t>
  </si>
  <si>
    <t>7-179</t>
  </si>
  <si>
    <t>7-180</t>
  </si>
  <si>
    <t>7-181</t>
  </si>
  <si>
    <t>7-182</t>
  </si>
  <si>
    <t>7-183</t>
  </si>
  <si>
    <t>7-184</t>
  </si>
  <si>
    <t>7-185</t>
  </si>
  <si>
    <t>7-186</t>
  </si>
  <si>
    <t>7-187</t>
  </si>
  <si>
    <t>7-188</t>
  </si>
  <si>
    <t>7-189</t>
  </si>
  <si>
    <t>7-190</t>
  </si>
  <si>
    <t>7-191</t>
  </si>
  <si>
    <t>7-192</t>
  </si>
  <si>
    <t>7-193</t>
  </si>
  <si>
    <t>7-194</t>
  </si>
  <si>
    <t>7-195</t>
  </si>
  <si>
    <t>7-196</t>
  </si>
  <si>
    <t>7-197</t>
  </si>
  <si>
    <t>7-198</t>
  </si>
  <si>
    <t>7-199</t>
  </si>
  <si>
    <t>7-200</t>
  </si>
  <si>
    <t>7-201</t>
  </si>
  <si>
    <t>7-202</t>
  </si>
  <si>
    <t>7-203</t>
  </si>
  <si>
    <t>7-204</t>
  </si>
  <si>
    <t>7-205</t>
  </si>
  <si>
    <t>7-206</t>
  </si>
  <si>
    <t>7-207</t>
  </si>
  <si>
    <t>7-208</t>
  </si>
  <si>
    <t>7-209</t>
  </si>
  <si>
    <t>7-210</t>
  </si>
  <si>
    <t>7-211</t>
  </si>
  <si>
    <t>7-212</t>
  </si>
  <si>
    <t>7-213</t>
  </si>
  <si>
    <t>7-214</t>
  </si>
  <si>
    <t>7-215</t>
  </si>
  <si>
    <t>7-216</t>
  </si>
  <si>
    <t>2406-30</t>
  </si>
  <si>
    <t>7-217</t>
  </si>
  <si>
    <t>7-218</t>
  </si>
  <si>
    <t>7-219</t>
  </si>
  <si>
    <t>7-220</t>
  </si>
  <si>
    <t>7-221</t>
  </si>
  <si>
    <t>7-222</t>
  </si>
  <si>
    <t>7-223</t>
  </si>
  <si>
    <t>7-224</t>
  </si>
  <si>
    <t>7-225</t>
  </si>
  <si>
    <t>7-226</t>
  </si>
  <si>
    <t>7-227</t>
  </si>
  <si>
    <t>7-228</t>
  </si>
  <si>
    <t>7-229</t>
  </si>
  <si>
    <t>7-230</t>
  </si>
  <si>
    <t>7-232</t>
  </si>
  <si>
    <t>7-231</t>
  </si>
  <si>
    <t>7-233</t>
  </si>
  <si>
    <t>7-234</t>
  </si>
  <si>
    <t>7-236</t>
  </si>
  <si>
    <t>7-235</t>
  </si>
  <si>
    <t>7-237</t>
  </si>
  <si>
    <t>7-238</t>
  </si>
  <si>
    <t>7-239</t>
  </si>
  <si>
    <t>7-240</t>
  </si>
  <si>
    <t>7-241</t>
  </si>
  <si>
    <t>7-242</t>
  </si>
  <si>
    <t>7-243</t>
  </si>
  <si>
    <t>7-244</t>
  </si>
  <si>
    <t>7-245</t>
  </si>
  <si>
    <t>7-246</t>
  </si>
  <si>
    <t>7-247</t>
  </si>
  <si>
    <t>7-248</t>
  </si>
  <si>
    <t>7-249</t>
  </si>
  <si>
    <t>7-250</t>
  </si>
  <si>
    <t>7-251</t>
  </si>
  <si>
    <t>7-252</t>
  </si>
  <si>
    <t>7-253</t>
  </si>
  <si>
    <t>7-254</t>
  </si>
  <si>
    <t>7-255</t>
  </si>
  <si>
    <t>7-256</t>
  </si>
  <si>
    <t>7-257</t>
  </si>
  <si>
    <t>7-258</t>
  </si>
  <si>
    <t>7-259</t>
  </si>
  <si>
    <t>7-260</t>
  </si>
  <si>
    <t>7-261</t>
  </si>
  <si>
    <t>7-262</t>
  </si>
  <si>
    <t>7-263</t>
  </si>
  <si>
    <t>7-264</t>
  </si>
  <si>
    <t>7-265</t>
  </si>
  <si>
    <t>8-001</t>
  </si>
  <si>
    <t>8-002</t>
  </si>
  <si>
    <t>8-003</t>
  </si>
  <si>
    <t>8-004</t>
  </si>
  <si>
    <t>8-005</t>
  </si>
  <si>
    <t>8-006</t>
  </si>
  <si>
    <t>8-008</t>
  </si>
  <si>
    <t>1/2 8-007</t>
  </si>
  <si>
    <t>8-009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</si>
  <si>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</si>
  <si>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</si>
  <si>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</si>
  <si>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</si>
  <si>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</si>
  <si>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</si>
  <si>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</si>
  <si>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</si>
  <si>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</si>
  <si>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</si>
  <si>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</si>
  <si>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</si>
  <si>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>8-022</t>
  </si>
  <si>
    <t>8-023</t>
  </si>
  <si>
    <t>8-024</t>
  </si>
  <si>
    <t>8-025</t>
  </si>
  <si>
    <t>8-026</t>
  </si>
  <si>
    <t>8-027</t>
  </si>
  <si>
    <t>8-028</t>
  </si>
  <si>
    <t>8-029,8-030</t>
  </si>
  <si>
    <t>8-038</t>
  </si>
  <si>
    <t>8-031</t>
  </si>
  <si>
    <t>8-033</t>
  </si>
  <si>
    <t>8-034</t>
  </si>
  <si>
    <t>8-035</t>
  </si>
  <si>
    <t>8-036</t>
  </si>
  <si>
    <t>8-037</t>
  </si>
  <si>
    <t>8-039</t>
  </si>
  <si>
    <t>8-040</t>
  </si>
  <si>
    <t>8-041</t>
  </si>
  <si>
    <t>8-042</t>
  </si>
  <si>
    <t>8-043</t>
  </si>
  <si>
    <t>8-044</t>
  </si>
  <si>
    <t>8-045</t>
  </si>
  <si>
    <t>1/2 8-046</t>
  </si>
  <si>
    <t>8-047</t>
  </si>
  <si>
    <t>8-048</t>
  </si>
  <si>
    <t>8-049</t>
  </si>
  <si>
    <t>8-050</t>
  </si>
  <si>
    <t>8-051</t>
  </si>
  <si>
    <t>8-052</t>
  </si>
  <si>
    <t>8-053</t>
  </si>
  <si>
    <t>8-054</t>
  </si>
  <si>
    <t>8-055</t>
  </si>
  <si>
    <t>8-056</t>
  </si>
  <si>
    <t>8-057</t>
  </si>
  <si>
    <t>8-058</t>
  </si>
  <si>
    <t>8-059</t>
  </si>
  <si>
    <t>8-060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</si>
</sst>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2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3" borderId="0" xfId="1" applyFont="1" applyFill="1" applyAlignment="1"/>
    <xf numFmtId="14" fontId="2" fillId="3" borderId="0" xfId="0" applyNumberFormat="1" applyFont="1" applyFill="1" applyAlignment="1">
      <alignment horizontal="center"/>
    </xf>
    <xf numFmtId="43" fontId="2" fillId="0" borderId="0" xfId="1" applyFont="1" applyFill="1" applyAlignment="1"/>
    <xf numFmtId="43" fontId="2" fillId="4" borderId="1" xfId="1" applyFont="1" applyFill="1" applyBorder="1" applyAlignment="1"/>
    <xf numFmtId="43" fontId="2" fillId="0" borderId="2" xfId="1" applyFont="1" applyFill="1" applyBorder="1" applyAlignment="1"/>
    <xf numFmtId="0" fontId="3" fillId="0" borderId="0" xfId="0" applyFont="1"/>
    <xf numFmtId="0" fontId="4" fillId="6" borderId="0" xfId="0" applyFont="1" applyFill="1" applyAlignment="1">
      <alignment horizontal="left"/>
    </xf>
    <xf numFmtId="0" fontId="3" fillId="5" borderId="0" xfId="0" applyFont="1" applyFill="1"/>
    <xf numFmtId="0" fontId="2" fillId="0" borderId="0" xfId="0" applyFont="1"/>
    <xf numFmtId="0" fontId="5" fillId="6" borderId="0" xfId="0" applyFont="1" applyFill="1"/>
    <xf numFmtId="43" fontId="2" fillId="2" borderId="0" xfId="1" applyFont="1" applyFill="1" applyAlignment="1">
      <alignment horizontal="center"/>
    </xf>
    <xf numFmtId="43" fontId="2" fillId="2" borderId="0" xfId="1" applyFont="1" applyFill="1" applyAlignment="1"/>
    <xf numFmtId="43" fontId="3" fillId="7" borderId="0" xfId="1" applyFont="1" applyFill="1"/>
    <xf numFmtId="43" fontId="3" fillId="0" borderId="0" xfId="1" applyFont="1"/>
    <xf numFmtId="14" fontId="5" fillId="0" borderId="0" xfId="0" applyNumberFormat="1" applyFont="1" applyAlignment="1">
      <alignment horizontal="center"/>
    </xf>
    <xf numFmtId="43" fontId="2" fillId="0" borderId="0" xfId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43" fontId="2" fillId="0" borderId="4" xfId="1" applyFont="1" applyFill="1" applyBorder="1" applyAlignment="1"/>
    <xf numFmtId="43" fontId="2" fillId="0" borderId="4" xfId="1" applyFont="1" applyFill="1" applyBorder="1" applyAlignment="1">
      <alignment horizontal="left"/>
    </xf>
    <xf numFmtId="43" fontId="5" fillId="0" borderId="4" xfId="1" applyFont="1" applyFill="1" applyBorder="1"/>
    <xf numFmtId="0" fontId="3" fillId="7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43" fontId="2" fillId="8" borderId="6" xfId="1" applyFont="1" applyFill="1" applyBorder="1" applyAlignment="1">
      <alignment horizontal="center"/>
    </xf>
    <xf numFmtId="43" fontId="2" fillId="8" borderId="6" xfId="1" applyFont="1" applyFill="1" applyBorder="1" applyAlignment="1"/>
    <xf numFmtId="14" fontId="3" fillId="8" borderId="6" xfId="0" applyNumberFormat="1" applyFont="1" applyFill="1" applyBorder="1" applyAlignment="1">
      <alignment horizontal="center"/>
    </xf>
    <xf numFmtId="43" fontId="3" fillId="8" borderId="5" xfId="1" applyFont="1" applyFill="1" applyBorder="1"/>
    <xf numFmtId="43" fontId="2" fillId="7" borderId="6" xfId="1" applyFont="1" applyFill="1" applyBorder="1" applyAlignment="1"/>
    <xf numFmtId="43" fontId="2" fillId="8" borderId="7" xfId="1" applyFont="1" applyFill="1" applyBorder="1" applyAlignment="1"/>
    <xf numFmtId="0" fontId="3" fillId="8" borderId="6" xfId="0" applyFont="1" applyFill="1" applyBorder="1"/>
    <xf numFmtId="164" fontId="3" fillId="7" borderId="7" xfId="0" applyNumberFormat="1" applyFont="1" applyFill="1" applyBorder="1"/>
    <xf numFmtId="0" fontId="3" fillId="7" borderId="8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43" fontId="2" fillId="8" borderId="0" xfId="1" applyFont="1" applyFill="1" applyBorder="1" applyAlignment="1">
      <alignment horizontal="center"/>
    </xf>
    <xf numFmtId="43" fontId="2" fillId="8" borderId="0" xfId="1" applyFont="1" applyFill="1" applyBorder="1" applyAlignment="1"/>
    <xf numFmtId="14" fontId="3" fillId="8" borderId="0" xfId="0" applyNumberFormat="1" applyFont="1" applyFill="1" applyAlignment="1">
      <alignment horizontal="center"/>
    </xf>
    <xf numFmtId="43" fontId="3" fillId="8" borderId="8" xfId="1" applyFont="1" applyFill="1" applyBorder="1"/>
    <xf numFmtId="43" fontId="2" fillId="7" borderId="0" xfId="1" applyFont="1" applyFill="1" applyBorder="1" applyAlignment="1"/>
    <xf numFmtId="43" fontId="2" fillId="8" borderId="9" xfId="1" applyFont="1" applyFill="1" applyBorder="1" applyAlignment="1"/>
    <xf numFmtId="0" fontId="3" fillId="8" borderId="0" xfId="0" applyFont="1" applyFill="1"/>
    <xf numFmtId="164" fontId="3" fillId="7" borderId="9" xfId="0" applyNumberFormat="1" applyFont="1" applyFill="1" applyBorder="1"/>
    <xf numFmtId="0" fontId="3" fillId="7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43" fontId="2" fillId="8" borderId="11" xfId="1" applyFont="1" applyFill="1" applyBorder="1" applyAlignment="1">
      <alignment horizontal="center"/>
    </xf>
    <xf numFmtId="43" fontId="2" fillId="8" borderId="11" xfId="1" applyFont="1" applyFill="1" applyBorder="1" applyAlignment="1"/>
    <xf numFmtId="14" fontId="3" fillId="7" borderId="11" xfId="0" applyNumberFormat="1" applyFont="1" applyFill="1" applyBorder="1" applyAlignment="1">
      <alignment horizontal="center"/>
    </xf>
    <xf numFmtId="43" fontId="3" fillId="8" borderId="10" xfId="1" applyFont="1" applyFill="1" applyBorder="1"/>
    <xf numFmtId="43" fontId="2" fillId="4" borderId="11" xfId="1" applyFont="1" applyFill="1" applyBorder="1" applyAlignment="1"/>
    <xf numFmtId="43" fontId="2" fillId="8" borderId="12" xfId="1" applyFont="1" applyFill="1" applyBorder="1" applyAlignment="1"/>
    <xf numFmtId="0" fontId="3" fillId="8" borderId="11" xfId="0" applyFont="1" applyFill="1" applyBorder="1"/>
    <xf numFmtId="164" fontId="3" fillId="7" borderId="12" xfId="0" applyNumberFormat="1" applyFont="1" applyFill="1" applyBorder="1"/>
    <xf numFmtId="0" fontId="2" fillId="4" borderId="8" xfId="0" applyFont="1" applyFill="1" applyBorder="1" applyAlignment="1">
      <alignment horizontal="center"/>
    </xf>
    <xf numFmtId="14" fontId="2" fillId="8" borderId="0" xfId="0" applyNumberFormat="1" applyFont="1" applyFill="1" applyAlignment="1">
      <alignment horizontal="center"/>
    </xf>
    <xf numFmtId="43" fontId="2" fillId="4" borderId="8" xfId="1" applyFont="1" applyFill="1" applyBorder="1" applyAlignment="1"/>
    <xf numFmtId="43" fontId="6" fillId="8" borderId="9" xfId="1" applyFont="1" applyFill="1" applyBorder="1" applyAlignment="1"/>
    <xf numFmtId="0" fontId="3" fillId="0" borderId="8" xfId="0" applyFont="1" applyBorder="1"/>
    <xf numFmtId="43" fontId="2" fillId="0" borderId="0" xfId="1" applyFont="1" applyFill="1" applyBorder="1" applyAlignment="1"/>
    <xf numFmtId="164" fontId="3" fillId="4" borderId="9" xfId="0" applyNumberFormat="1" applyFont="1" applyFill="1" applyBorder="1"/>
    <xf numFmtId="0" fontId="3" fillId="0" borderId="10" xfId="0" applyFont="1" applyBorder="1"/>
    <xf numFmtId="0" fontId="3" fillId="0" borderId="11" xfId="0" applyFont="1" applyBorder="1"/>
    <xf numFmtId="164" fontId="3" fillId="4" borderId="12" xfId="0" applyNumberFormat="1" applyFont="1" applyFill="1" applyBorder="1"/>
    <xf numFmtId="0" fontId="3" fillId="7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43" fontId="2" fillId="0" borderId="3" xfId="1" applyFont="1" applyFill="1" applyBorder="1" applyAlignment="1"/>
    <xf numFmtId="14" fontId="2" fillId="0" borderId="3" xfId="0" applyNumberFormat="1" applyFont="1" applyBorder="1" applyAlignment="1">
      <alignment horizontal="center"/>
    </xf>
    <xf numFmtId="43" fontId="3" fillId="0" borderId="1" xfId="1" applyFont="1" applyFill="1" applyBorder="1"/>
    <xf numFmtId="43" fontId="2" fillId="7" borderId="3" xfId="1" applyFont="1" applyFill="1" applyBorder="1" applyAlignment="1"/>
    <xf numFmtId="164" fontId="3" fillId="0" borderId="9" xfId="0" applyNumberFormat="1" applyFont="1" applyBorder="1"/>
    <xf numFmtId="0" fontId="3" fillId="4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2" fillId="0" borderId="11" xfId="1" applyFont="1" applyFill="1" applyBorder="1" applyAlignment="1">
      <alignment horizontal="center"/>
    </xf>
    <xf numFmtId="43" fontId="2" fillId="0" borderId="11" xfId="1" applyFont="1" applyFill="1" applyBorder="1" applyAlignment="1"/>
    <xf numFmtId="14" fontId="2" fillId="0" borderId="11" xfId="0" applyNumberFormat="1" applyFont="1" applyBorder="1" applyAlignment="1">
      <alignment horizontal="center"/>
    </xf>
    <xf numFmtId="43" fontId="3" fillId="0" borderId="10" xfId="1" applyFont="1" applyFill="1" applyBorder="1"/>
    <xf numFmtId="43" fontId="3" fillId="0" borderId="11" xfId="1" applyFont="1" applyFill="1" applyBorder="1"/>
    <xf numFmtId="43" fontId="3" fillId="4" borderId="12" xfId="1" applyFont="1" applyFill="1" applyBorder="1"/>
    <xf numFmtId="0" fontId="3" fillId="0" borderId="1" xfId="0" applyFont="1" applyBorder="1"/>
    <xf numFmtId="0" fontId="3" fillId="0" borderId="3" xfId="0" applyFont="1" applyBorder="1"/>
    <xf numFmtId="164" fontId="3" fillId="0" borderId="2" xfId="0" applyNumberFormat="1" applyFont="1" applyBorder="1"/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43" fontId="3" fillId="8" borderId="11" xfId="1" applyFont="1" applyFill="1" applyBorder="1" applyAlignment="1">
      <alignment horizontal="center"/>
    </xf>
    <xf numFmtId="43" fontId="3" fillId="8" borderId="11" xfId="1" applyFont="1" applyFill="1" applyBorder="1"/>
    <xf numFmtId="14" fontId="3" fillId="8" borderId="11" xfId="0" applyNumberFormat="1" applyFont="1" applyFill="1" applyBorder="1" applyAlignment="1">
      <alignment horizontal="center"/>
    </xf>
    <xf numFmtId="43" fontId="2" fillId="8" borderId="10" xfId="1" applyFont="1" applyFill="1" applyBorder="1" applyAlignment="1"/>
    <xf numFmtId="0" fontId="3" fillId="8" borderId="8" xfId="0" applyFont="1" applyFill="1" applyBorder="1"/>
    <xf numFmtId="164" fontId="3" fillId="8" borderId="9" xfId="0" applyNumberFormat="1" applyFont="1" applyFill="1" applyBorder="1"/>
    <xf numFmtId="0" fontId="3" fillId="0" borderId="8" xfId="0" applyFont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8" xfId="1" applyFont="1" applyFill="1" applyBorder="1" applyAlignment="1"/>
    <xf numFmtId="43" fontId="3" fillId="0" borderId="0" xfId="1" applyFont="1" applyFill="1" applyBorder="1"/>
    <xf numFmtId="43" fontId="3" fillId="0" borderId="9" xfId="1" applyFont="1" applyFill="1" applyBorder="1" applyAlignment="1"/>
    <xf numFmtId="0" fontId="3" fillId="0" borderId="5" xfId="0" applyFont="1" applyBorder="1"/>
    <xf numFmtId="0" fontId="3" fillId="0" borderId="6" xfId="0" applyFont="1" applyBorder="1"/>
    <xf numFmtId="164" fontId="3" fillId="0" borderId="7" xfId="0" applyNumberFormat="1" applyFont="1" applyBorder="1"/>
    <xf numFmtId="14" fontId="3" fillId="0" borderId="12" xfId="0" applyNumberFormat="1" applyFont="1" applyBorder="1" applyAlignment="1">
      <alignment horizontal="center"/>
    </xf>
    <xf numFmtId="43" fontId="2" fillId="0" borderId="10" xfId="1" applyFont="1" applyFill="1" applyBorder="1" applyAlignment="1"/>
    <xf numFmtId="43" fontId="2" fillId="0" borderId="12" xfId="1" applyFont="1" applyFill="1" applyBorder="1" applyAlignment="1"/>
    <xf numFmtId="164" fontId="3" fillId="0" borderId="12" xfId="0" applyNumberFormat="1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43" fontId="2" fillId="0" borderId="6" xfId="1" applyFont="1" applyFill="1" applyBorder="1" applyAlignment="1"/>
    <xf numFmtId="14" fontId="2" fillId="0" borderId="6" xfId="0" applyNumberFormat="1" applyFont="1" applyBorder="1" applyAlignment="1">
      <alignment horizontal="center"/>
    </xf>
    <xf numFmtId="43" fontId="2" fillId="0" borderId="5" xfId="1" applyFont="1" applyFill="1" applyBorder="1" applyAlignment="1"/>
    <xf numFmtId="43" fontId="3" fillId="0" borderId="6" xfId="1" applyFont="1" applyFill="1" applyBorder="1"/>
    <xf numFmtId="43" fontId="3" fillId="0" borderId="7" xfId="1" applyFont="1" applyFill="1" applyBorder="1"/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43" fontId="2" fillId="8" borderId="5" xfId="1" applyFont="1" applyFill="1" applyBorder="1" applyAlignment="1"/>
    <xf numFmtId="164" fontId="3" fillId="8" borderId="7" xfId="0" applyNumberFormat="1" applyFont="1" applyFill="1" applyBorder="1"/>
    <xf numFmtId="0" fontId="3" fillId="8" borderId="8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43" fontId="2" fillId="8" borderId="8" xfId="1" applyFont="1" applyFill="1" applyBorder="1" applyAlignment="1"/>
    <xf numFmtId="164" fontId="3" fillId="8" borderId="12" xfId="0" applyNumberFormat="1" applyFont="1" applyFill="1" applyBorder="1"/>
    <xf numFmtId="14" fontId="3" fillId="0" borderId="0" xfId="0" applyNumberFormat="1" applyFont="1" applyAlignment="1">
      <alignment horizontal="center"/>
    </xf>
    <xf numFmtId="43" fontId="3" fillId="0" borderId="8" xfId="1" applyFont="1" applyFill="1" applyBorder="1"/>
    <xf numFmtId="43" fontId="2" fillId="4" borderId="9" xfId="1" applyFont="1" applyFill="1" applyBorder="1" applyAlignment="1"/>
    <xf numFmtId="0" fontId="2" fillId="8" borderId="5" xfId="0" applyFont="1" applyFill="1" applyBorder="1" applyAlignment="1">
      <alignment horizontal="center"/>
    </xf>
    <xf numFmtId="14" fontId="2" fillId="8" borderId="6" xfId="0" applyNumberFormat="1" applyFont="1" applyFill="1" applyBorder="1" applyAlignment="1">
      <alignment horizontal="center"/>
    </xf>
    <xf numFmtId="43" fontId="3" fillId="8" borderId="7" xfId="1" applyFont="1" applyFill="1" applyBorder="1"/>
    <xf numFmtId="0" fontId="3" fillId="8" borderId="3" xfId="0" applyFont="1" applyFill="1" applyBorder="1" applyAlignment="1">
      <alignment horizontal="center"/>
    </xf>
    <xf numFmtId="43" fontId="3" fillId="8" borderId="3" xfId="1" applyFont="1" applyFill="1" applyBorder="1"/>
    <xf numFmtId="43" fontId="2" fillId="8" borderId="3" xfId="1" applyFont="1" applyFill="1" applyBorder="1" applyAlignment="1"/>
    <xf numFmtId="14" fontId="2" fillId="8" borderId="3" xfId="0" applyNumberFormat="1" applyFont="1" applyFill="1" applyBorder="1" applyAlignment="1">
      <alignment horizontal="center"/>
    </xf>
    <xf numFmtId="43" fontId="3" fillId="7" borderId="1" xfId="1" applyFont="1" applyFill="1" applyBorder="1"/>
    <xf numFmtId="43" fontId="2" fillId="8" borderId="2" xfId="1" applyFont="1" applyFill="1" applyBorder="1" applyAlignment="1"/>
    <xf numFmtId="0" fontId="3" fillId="8" borderId="1" xfId="0" applyFont="1" applyFill="1" applyBorder="1"/>
    <xf numFmtId="0" fontId="3" fillId="8" borderId="3" xfId="0" applyFont="1" applyFill="1" applyBorder="1"/>
    <xf numFmtId="164" fontId="3" fillId="7" borderId="2" xfId="0" applyNumberFormat="1" applyFont="1" applyFill="1" applyBorder="1"/>
    <xf numFmtId="0" fontId="3" fillId="4" borderId="8" xfId="0" applyFont="1" applyFill="1" applyBorder="1" applyAlignment="1">
      <alignment horizontal="center"/>
    </xf>
    <xf numFmtId="43" fontId="3" fillId="8" borderId="0" xfId="1" applyFont="1" applyFill="1" applyBorder="1" applyAlignment="1">
      <alignment horizontal="center"/>
    </xf>
    <xf numFmtId="43" fontId="3" fillId="8" borderId="0" xfId="1" applyFont="1" applyFill="1" applyBorder="1"/>
    <xf numFmtId="14" fontId="3" fillId="8" borderId="9" xfId="0" applyNumberFormat="1" applyFont="1" applyFill="1" applyBorder="1" applyAlignment="1">
      <alignment horizontal="center"/>
    </xf>
    <xf numFmtId="43" fontId="3" fillId="4" borderId="8" xfId="1" applyFont="1" applyFill="1" applyBorder="1"/>
    <xf numFmtId="43" fontId="3" fillId="8" borderId="9" xfId="1" applyFont="1" applyFill="1" applyBorder="1"/>
    <xf numFmtId="0" fontId="3" fillId="9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43" fontId="2" fillId="8" borderId="3" xfId="1" applyFont="1" applyFill="1" applyBorder="1" applyAlignment="1">
      <alignment horizontal="center"/>
    </xf>
    <xf numFmtId="14" fontId="3" fillId="8" borderId="3" xfId="0" applyNumberFormat="1" applyFont="1" applyFill="1" applyBorder="1" applyAlignment="1">
      <alignment horizontal="center"/>
    </xf>
    <xf numFmtId="43" fontId="2" fillId="7" borderId="1" xfId="1" applyFont="1" applyFill="1" applyBorder="1" applyAlignment="1"/>
    <xf numFmtId="43" fontId="2" fillId="4" borderId="12" xfId="1" applyFont="1" applyFill="1" applyBorder="1" applyAlignment="1"/>
    <xf numFmtId="0" fontId="3" fillId="4" borderId="1" xfId="0" applyFont="1" applyFill="1" applyBorder="1" applyAlignment="1">
      <alignment horizontal="center"/>
    </xf>
    <xf numFmtId="43" fontId="2" fillId="4" borderId="0" xfId="1" applyFont="1" applyFill="1" applyBorder="1" applyAlignment="1"/>
    <xf numFmtId="0" fontId="3" fillId="0" borderId="0" xfId="0" applyFont="1" applyAlignment="1">
      <alignment horizontal="center"/>
    </xf>
    <xf numFmtId="43" fontId="3" fillId="0" borderId="0" xfId="1" applyFont="1" applyFill="1"/>
    <xf numFmtId="43" fontId="3" fillId="0" borderId="3" xfId="1" applyFont="1" applyFill="1" applyBorder="1"/>
    <xf numFmtId="43" fontId="3" fillId="4" borderId="3" xfId="1" applyFont="1" applyFill="1" applyBorder="1"/>
    <xf numFmtId="0" fontId="3" fillId="8" borderId="1" xfId="0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3" fillId="8" borderId="1" xfId="1" applyFont="1" applyFill="1" applyBorder="1" applyAlignment="1"/>
    <xf numFmtId="0" fontId="3" fillId="4" borderId="5" xfId="0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43" fontId="3" fillId="0" borderId="5" xfId="1" applyFont="1" applyFill="1" applyBorder="1"/>
    <xf numFmtId="43" fontId="3" fillId="4" borderId="6" xfId="1" applyFont="1" applyFill="1" applyBorder="1"/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3" fontId="2" fillId="4" borderId="3" xfId="1" applyFont="1" applyFill="1" applyBorder="1" applyAlignment="1"/>
    <xf numFmtId="43" fontId="3" fillId="0" borderId="0" xfId="1" applyFont="1" applyFill="1" applyBorder="1" applyAlignment="1">
      <alignment horizontal="center"/>
    </xf>
    <xf numFmtId="43" fontId="3" fillId="4" borderId="0" xfId="1" applyFont="1" applyFill="1" applyBorder="1" applyAlignment="1"/>
    <xf numFmtId="43" fontId="3" fillId="0" borderId="3" xfId="1" applyFont="1" applyFill="1" applyBorder="1" applyAlignment="1"/>
    <xf numFmtId="0" fontId="3" fillId="8" borderId="5" xfId="0" applyFont="1" applyFill="1" applyBorder="1"/>
    <xf numFmtId="43" fontId="3" fillId="8" borderId="6" xfId="1" applyFont="1" applyFill="1" applyBorder="1"/>
    <xf numFmtId="0" fontId="3" fillId="0" borderId="10" xfId="0" applyFont="1" applyBorder="1" applyAlignment="1">
      <alignment horizontal="center"/>
    </xf>
    <xf numFmtId="14" fontId="2" fillId="8" borderId="11" xfId="0" applyNumberFormat="1" applyFont="1" applyFill="1" applyBorder="1" applyAlignment="1">
      <alignment horizontal="center"/>
    </xf>
    <xf numFmtId="43" fontId="3" fillId="8" borderId="12" xfId="1" applyFont="1" applyFill="1" applyBorder="1"/>
    <xf numFmtId="0" fontId="2" fillId="4" borderId="10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43" fontId="2" fillId="7" borderId="11" xfId="1" applyFont="1" applyFill="1" applyBorder="1" applyAlignment="1"/>
    <xf numFmtId="0" fontId="3" fillId="0" borderId="6" xfId="0" applyFont="1" applyBorder="1" applyAlignment="1">
      <alignment horizontal="center"/>
    </xf>
    <xf numFmtId="14" fontId="3" fillId="8" borderId="7" xfId="0" applyNumberFormat="1" applyFont="1" applyFill="1" applyBorder="1" applyAlignment="1">
      <alignment horizontal="center"/>
    </xf>
    <xf numFmtId="43" fontId="3" fillId="8" borderId="6" xfId="1" applyFont="1" applyFill="1" applyBorder="1" applyAlignment="1"/>
    <xf numFmtId="43" fontId="3" fillId="7" borderId="6" xfId="1" applyFont="1" applyFill="1" applyBorder="1"/>
    <xf numFmtId="14" fontId="3" fillId="7" borderId="12" xfId="0" applyNumberFormat="1" applyFont="1" applyFill="1" applyBorder="1" applyAlignment="1">
      <alignment horizontal="center"/>
    </xf>
    <xf numFmtId="43" fontId="3" fillId="8" borderId="11" xfId="1" applyFont="1" applyFill="1" applyBorder="1" applyAlignment="1"/>
    <xf numFmtId="43" fontId="3" fillId="4" borderId="11" xfId="1" applyFont="1" applyFill="1" applyBorder="1"/>
    <xf numFmtId="0" fontId="3" fillId="0" borderId="11" xfId="0" applyFont="1" applyBorder="1" applyAlignment="1">
      <alignment horizontal="center"/>
    </xf>
    <xf numFmtId="43" fontId="3" fillId="0" borderId="0" xfId="1" applyFont="1" applyFill="1" applyBorder="1" applyAlignment="1"/>
    <xf numFmtId="43" fontId="2" fillId="4" borderId="6" xfId="1" applyFont="1" applyFill="1" applyBorder="1" applyAlignment="1"/>
    <xf numFmtId="0" fontId="2" fillId="8" borderId="8" xfId="0" applyFont="1" applyFill="1" applyBorder="1" applyAlignment="1">
      <alignment horizontal="center"/>
    </xf>
    <xf numFmtId="0" fontId="3" fillId="8" borderId="10" xfId="0" applyFont="1" applyFill="1" applyBorder="1"/>
    <xf numFmtId="14" fontId="2" fillId="7" borderId="1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3" fontId="2" fillId="4" borderId="5" xfId="1" applyFont="1" applyFill="1" applyBorder="1" applyAlignment="1"/>
    <xf numFmtId="164" fontId="3" fillId="4" borderId="7" xfId="0" applyNumberFormat="1" applyFont="1" applyFill="1" applyBorder="1"/>
    <xf numFmtId="43" fontId="2" fillId="4" borderId="10" xfId="1" applyFont="1" applyFill="1" applyBorder="1" applyAlignment="1"/>
    <xf numFmtId="14" fontId="2" fillId="7" borderId="9" xfId="0" applyNumberFormat="1" applyFont="1" applyFill="1" applyBorder="1" applyAlignment="1">
      <alignment horizontal="center"/>
    </xf>
    <xf numFmtId="43" fontId="3" fillId="8" borderId="6" xfId="1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14" fontId="2" fillId="7" borderId="11" xfId="0" applyNumberFormat="1" applyFont="1" applyFill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3" fillId="0" borderId="8" xfId="1" applyFont="1" applyFill="1" applyBorder="1" applyAlignment="1"/>
    <xf numFmtId="0" fontId="2" fillId="7" borderId="8" xfId="0" applyFont="1" applyFill="1" applyBorder="1" applyAlignment="1">
      <alignment horizontal="center"/>
    </xf>
    <xf numFmtId="43" fontId="3" fillId="7" borderId="5" xfId="1" applyFont="1" applyFill="1" applyBorder="1" applyAlignment="1"/>
    <xf numFmtId="43" fontId="3" fillId="7" borderId="10" xfId="1" applyFont="1" applyFill="1" applyBorder="1" applyAlignment="1"/>
    <xf numFmtId="43" fontId="3" fillId="7" borderId="5" xfId="1" applyFont="1" applyFill="1" applyBorder="1"/>
    <xf numFmtId="43" fontId="2" fillId="0" borderId="1" xfId="1" applyFont="1" applyFill="1" applyBorder="1" applyAlignment="1"/>
    <xf numFmtId="43" fontId="3" fillId="4" borderId="0" xfId="1" applyFont="1" applyFill="1" applyBorder="1"/>
    <xf numFmtId="43" fontId="3" fillId="4" borderId="5" xfId="1" applyFont="1" applyFill="1" applyBorder="1"/>
    <xf numFmtId="43" fontId="3" fillId="4" borderId="10" xfId="1" applyFont="1" applyFill="1" applyBorder="1"/>
    <xf numFmtId="0" fontId="2" fillId="7" borderId="1" xfId="0" applyFont="1" applyFill="1" applyBorder="1" applyAlignment="1">
      <alignment horizontal="center"/>
    </xf>
    <xf numFmtId="43" fontId="3" fillId="0" borderId="1" xfId="1" applyFont="1" applyFill="1" applyBorder="1" applyAlignment="1"/>
    <xf numFmtId="43" fontId="3" fillId="8" borderId="1" xfId="1" applyFont="1" applyFill="1" applyBorder="1"/>
    <xf numFmtId="164" fontId="3" fillId="8" borderId="2" xfId="0" applyNumberFormat="1" applyFont="1" applyFill="1" applyBorder="1"/>
    <xf numFmtId="43" fontId="3" fillId="8" borderId="0" xfId="1" applyFont="1" applyFill="1" applyBorder="1" applyAlignment="1"/>
    <xf numFmtId="0" fontId="2" fillId="7" borderId="5" xfId="0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8" borderId="1" xfId="1" applyFont="1" applyFill="1" applyBorder="1"/>
    <xf numFmtId="43" fontId="2" fillId="0" borderId="10" xfId="1" applyFont="1" applyFill="1" applyBorder="1"/>
    <xf numFmtId="0" fontId="2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3" fillId="8" borderId="2" xfId="1" applyFont="1" applyFill="1" applyBorder="1"/>
    <xf numFmtId="43" fontId="3" fillId="0" borderId="11" xfId="1" applyFont="1" applyFill="1" applyBorder="1" applyAlignment="1">
      <alignment horizontal="center"/>
    </xf>
    <xf numFmtId="14" fontId="3" fillId="8" borderId="2" xfId="0" applyNumberFormat="1" applyFont="1" applyFill="1" applyBorder="1" applyAlignment="1">
      <alignment horizontal="center"/>
    </xf>
    <xf numFmtId="43" fontId="3" fillId="7" borderId="11" xfId="1" applyFont="1" applyFill="1" applyBorder="1"/>
    <xf numFmtId="43" fontId="3" fillId="0" borderId="10" xfId="1" applyFont="1" applyFill="1" applyBorder="1" applyAlignment="1"/>
    <xf numFmtId="0" fontId="2" fillId="10" borderId="8" xfId="0" applyFont="1" applyFill="1" applyBorder="1" applyAlignment="1">
      <alignment horizontal="center"/>
    </xf>
    <xf numFmtId="43" fontId="3" fillId="7" borderId="3" xfId="1" applyFont="1" applyFill="1" applyBorder="1"/>
    <xf numFmtId="14" fontId="2" fillId="0" borderId="3" xfId="1" applyNumberFormat="1" applyFont="1" applyFill="1" applyBorder="1" applyAlignment="1">
      <alignment horizontal="center"/>
    </xf>
    <xf numFmtId="43" fontId="3" fillId="0" borderId="11" xfId="1" applyFont="1" applyFill="1" applyBorder="1" applyAlignment="1"/>
    <xf numFmtId="14" fontId="3" fillId="8" borderId="12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3" fillId="0" borderId="5" xfId="1" applyFont="1" applyFill="1" applyBorder="1" applyAlignment="1"/>
    <xf numFmtId="43" fontId="3" fillId="7" borderId="8" xfId="1" applyFont="1" applyFill="1" applyBorder="1"/>
    <xf numFmtId="43" fontId="2" fillId="8" borderId="10" xfId="1" applyFont="1" applyFill="1" applyBorder="1"/>
    <xf numFmtId="43" fontId="3" fillId="0" borderId="6" xfId="1" applyFont="1" applyFill="1" applyBorder="1" applyAlignment="1"/>
    <xf numFmtId="0" fontId="2" fillId="0" borderId="10" xfId="0" applyFont="1" applyBorder="1" applyAlignment="1">
      <alignment horizontal="center"/>
    </xf>
    <xf numFmtId="14" fontId="2" fillId="8" borderId="7" xfId="0" applyNumberFormat="1" applyFont="1" applyFill="1" applyBorder="1" applyAlignment="1">
      <alignment horizontal="center"/>
    </xf>
    <xf numFmtId="14" fontId="2" fillId="8" borderId="12" xfId="0" applyNumberFormat="1" applyFont="1" applyFill="1" applyBorder="1" applyAlignment="1">
      <alignment horizontal="center"/>
    </xf>
    <xf numFmtId="14" fontId="2" fillId="8" borderId="2" xfId="0" applyNumberFormat="1" applyFont="1" applyFill="1" applyBorder="1" applyAlignment="1">
      <alignment horizontal="center"/>
    </xf>
    <xf numFmtId="43" fontId="2" fillId="8" borderId="1" xfId="1" applyFont="1" applyFill="1" applyBorder="1" applyAlignment="1"/>
    <xf numFmtId="43" fontId="2" fillId="7" borderId="5" xfId="1" applyFont="1" applyFill="1" applyBorder="1" applyAlignment="1"/>
    <xf numFmtId="43" fontId="3" fillId="10" borderId="0" xfId="1" applyFont="1" applyFill="1" applyBorder="1"/>
    <xf numFmtId="43" fontId="2" fillId="7" borderId="10" xfId="1" applyFont="1" applyFill="1" applyBorder="1" applyAlignment="1"/>
    <xf numFmtId="14" fontId="2" fillId="0" borderId="7" xfId="0" applyNumberFormat="1" applyFont="1" applyBorder="1" applyAlignment="1">
      <alignment horizontal="center"/>
    </xf>
    <xf numFmtId="43" fontId="3" fillId="7" borderId="0" xfId="1" applyFont="1" applyFill="1" applyBorder="1"/>
    <xf numFmtId="43" fontId="3" fillId="4" borderId="11" xfId="1" applyFont="1" applyFill="1" applyBorder="1" applyAlignment="1"/>
    <xf numFmtId="14" fontId="2" fillId="0" borderId="2" xfId="0" applyNumberFormat="1" applyFont="1" applyBorder="1" applyAlignment="1">
      <alignment horizontal="center"/>
    </xf>
    <xf numFmtId="43" fontId="2" fillId="4" borderId="5" xfId="1" applyFont="1" applyFill="1" applyBorder="1"/>
    <xf numFmtId="43" fontId="2" fillId="4" borderId="8" xfId="1" applyFont="1" applyFill="1" applyBorder="1"/>
    <xf numFmtId="43" fontId="2" fillId="4" borderId="10" xfId="1" applyFont="1" applyFill="1" applyBorder="1"/>
    <xf numFmtId="43" fontId="2" fillId="8" borderId="0" xfId="1" applyFont="1" applyFill="1" applyBorder="1"/>
    <xf numFmtId="43" fontId="2" fillId="8" borderId="8" xfId="1" applyFont="1" applyFill="1" applyBorder="1"/>
    <xf numFmtId="43" fontId="2" fillId="8" borderId="9" xfId="1" applyFont="1" applyFill="1" applyBorder="1"/>
    <xf numFmtId="14" fontId="3" fillId="0" borderId="7" xfId="0" applyNumberFormat="1" applyFont="1" applyBorder="1" applyAlignment="1">
      <alignment horizontal="center"/>
    </xf>
    <xf numFmtId="43" fontId="2" fillId="10" borderId="0" xfId="1" applyFont="1" applyFill="1" applyBorder="1" applyAlignment="1"/>
    <xf numFmtId="43" fontId="3" fillId="8" borderId="8" xfId="1" applyFont="1" applyFill="1" applyBorder="1" applyAlignment="1"/>
    <xf numFmtId="43" fontId="3" fillId="8" borderId="3" xfId="1" applyFont="1" applyFill="1" applyBorder="1" applyAlignment="1"/>
    <xf numFmtId="43" fontId="2" fillId="7" borderId="1" xfId="1" applyFont="1" applyFill="1" applyBorder="1" applyAlignment="1">
      <alignment horizontal="center"/>
    </xf>
    <xf numFmtId="43" fontId="2" fillId="8" borderId="8" xfId="1" applyFont="1" applyFill="1" applyBorder="1" applyAlignment="1">
      <alignment horizontal="center"/>
    </xf>
    <xf numFmtId="14" fontId="2" fillId="8" borderId="0" xfId="1" applyNumberFormat="1" applyFont="1" applyFill="1" applyBorder="1" applyAlignment="1">
      <alignment horizontal="center"/>
    </xf>
    <xf numFmtId="43" fontId="3" fillId="7" borderId="10" xfId="1" applyFont="1" applyFill="1" applyBorder="1"/>
    <xf numFmtId="0" fontId="3" fillId="10" borderId="8" xfId="0" applyFont="1" applyFill="1" applyBorder="1" applyAlignment="1">
      <alignment horizontal="center"/>
    </xf>
    <xf numFmtId="43" fontId="3" fillId="7" borderId="6" xfId="1" applyFont="1" applyFill="1" applyBorder="1" applyAlignment="1"/>
    <xf numFmtId="14" fontId="2" fillId="9" borderId="9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/>
    </xf>
    <xf numFmtId="43" fontId="3" fillId="4" borderId="8" xfId="1" applyFont="1" applyFill="1" applyBorder="1" applyAlignment="1"/>
    <xf numFmtId="164" fontId="3" fillId="4" borderId="2" xfId="0" applyNumberFormat="1" applyFont="1" applyFill="1" applyBorder="1"/>
    <xf numFmtId="43" fontId="2" fillId="7" borderId="1" xfId="1" applyFont="1" applyFill="1" applyBorder="1"/>
    <xf numFmtId="14" fontId="2" fillId="0" borderId="12" xfId="0" applyNumberFormat="1" applyFont="1" applyBorder="1" applyAlignment="1">
      <alignment horizontal="center"/>
    </xf>
    <xf numFmtId="43" fontId="3" fillId="7" borderId="3" xfId="1" applyFont="1" applyFill="1" applyBorder="1" applyAlignment="1"/>
    <xf numFmtId="0" fontId="2" fillId="8" borderId="6" xfId="0" applyFont="1" applyFill="1" applyBorder="1"/>
    <xf numFmtId="14" fontId="2" fillId="8" borderId="7" xfId="1" applyNumberFormat="1" applyFont="1" applyFill="1" applyBorder="1" applyAlignment="1">
      <alignment horizontal="center"/>
    </xf>
    <xf numFmtId="0" fontId="2" fillId="8" borderId="11" xfId="0" applyFont="1" applyFill="1" applyBorder="1"/>
    <xf numFmtId="14" fontId="2" fillId="8" borderId="12" xfId="1" applyNumberFormat="1" applyFont="1" applyFill="1" applyBorder="1" applyAlignment="1">
      <alignment horizontal="center"/>
    </xf>
    <xf numFmtId="14" fontId="2" fillId="8" borderId="9" xfId="0" applyNumberFormat="1" applyFont="1" applyFill="1" applyBorder="1" applyAlignment="1">
      <alignment horizontal="center"/>
    </xf>
    <xf numFmtId="43" fontId="3" fillId="8" borderId="5" xfId="1" applyFont="1" applyFill="1" applyBorder="1" applyAlignment="1"/>
    <xf numFmtId="43" fontId="3" fillId="8" borderId="10" xfId="1" applyFont="1" applyFill="1" applyBorder="1" applyAlignment="1"/>
    <xf numFmtId="14" fontId="3" fillId="8" borderId="5" xfId="0" applyNumberFormat="1" applyFont="1" applyFill="1" applyBorder="1" applyAlignment="1">
      <alignment horizontal="center"/>
    </xf>
    <xf numFmtId="43" fontId="3" fillId="8" borderId="7" xfId="1" applyFont="1" applyFill="1" applyBorder="1" applyAlignment="1"/>
    <xf numFmtId="43" fontId="2" fillId="0" borderId="3" xfId="1" applyFont="1" applyFill="1" applyBorder="1"/>
    <xf numFmtId="43" fontId="2" fillId="0" borderId="1" xfId="1" applyFont="1" applyFill="1" applyBorder="1"/>
    <xf numFmtId="43" fontId="2" fillId="0" borderId="0" xfId="1" applyFont="1" applyFill="1" applyBorder="1"/>
    <xf numFmtId="43" fontId="2" fillId="7" borderId="8" xfId="1" applyFont="1" applyFill="1" applyBorder="1" applyAlignment="1"/>
    <xf numFmtId="43" fontId="3" fillId="4" borderId="3" xfId="1" applyFont="1" applyFill="1" applyBorder="1" applyAlignment="1"/>
    <xf numFmtId="43" fontId="3" fillId="4" borderId="7" xfId="1" applyFont="1" applyFill="1" applyBorder="1"/>
    <xf numFmtId="43" fontId="3" fillId="7" borderId="12" xfId="1" applyFont="1" applyFill="1" applyBorder="1"/>
    <xf numFmtId="14" fontId="2" fillId="8" borderId="11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8" borderId="12" xfId="1" applyFont="1" applyFill="1" applyBorder="1" applyAlignment="1"/>
    <xf numFmtId="43" fontId="2" fillId="8" borderId="11" xfId="1" applyFont="1" applyFill="1" applyBorder="1"/>
    <xf numFmtId="43" fontId="2" fillId="8" borderId="12" xfId="1" applyFont="1" applyFill="1" applyBorder="1"/>
    <xf numFmtId="43" fontId="2" fillId="8" borderId="6" xfId="1" applyFont="1" applyFill="1" applyBorder="1"/>
    <xf numFmtId="43" fontId="2" fillId="8" borderId="7" xfId="1" applyFont="1" applyFill="1" applyBorder="1"/>
    <xf numFmtId="14" fontId="2" fillId="7" borderId="0" xfId="0" applyNumberFormat="1" applyFont="1" applyFill="1" applyAlignment="1">
      <alignment horizontal="center"/>
    </xf>
    <xf numFmtId="43" fontId="2" fillId="10" borderId="6" xfId="1" applyFont="1" applyFill="1" applyBorder="1" applyAlignment="1"/>
    <xf numFmtId="43" fontId="2" fillId="0" borderId="5" xfId="1" applyFont="1" applyFill="1" applyBorder="1"/>
    <xf numFmtId="14" fontId="3" fillId="7" borderId="0" xfId="0" applyNumberFormat="1" applyFont="1" applyFill="1" applyAlignment="1">
      <alignment horizontal="center"/>
    </xf>
    <xf numFmtId="17" fontId="2" fillId="8" borderId="8" xfId="0" applyNumberFormat="1" applyFont="1" applyFill="1" applyBorder="1" applyAlignment="1">
      <alignment horizontal="center"/>
    </xf>
    <xf numFmtId="17" fontId="2" fillId="8" borderId="10" xfId="0" applyNumberFormat="1" applyFont="1" applyFill="1" applyBorder="1" applyAlignment="1">
      <alignment horizontal="center"/>
    </xf>
    <xf numFmtId="43" fontId="2" fillId="0" borderId="6" xfId="1" applyFont="1" applyFill="1" applyBorder="1" applyAlignment="1">
      <alignment horizontal="right"/>
    </xf>
    <xf numFmtId="43" fontId="2" fillId="0" borderId="11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3" fillId="4" borderId="6" xfId="1" applyFont="1" applyFill="1" applyBorder="1" applyAlignment="1"/>
    <xf numFmtId="43" fontId="3" fillId="0" borderId="0" xfId="1" applyFont="1" applyFill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zuol240628\Azuolas%202024\AZUOLAS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"/>
      <sheetName val="07"/>
      <sheetName val="08"/>
      <sheetName val="09"/>
      <sheetName val="2010"/>
      <sheetName val="Korekcija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5">
          <cell r="I55">
            <v>107.7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0"/>
  <sheetViews>
    <sheetView tabSelected="1" topLeftCell="A1119" workbookViewId="0">
      <selection activeCell="R1156" sqref="R1156"/>
    </sheetView>
  </sheetViews>
  <sheetFormatPr defaultRowHeight="12" x14ac:dyDescent="0.2"/>
  <cols>
    <col min="1" max="1" width="9.140625" style="160"/>
    <col min="2" max="2" width="9.42578125" style="11" bestFit="1" customWidth="1"/>
    <col min="3" max="3" width="10.5703125" style="11" bestFit="1" customWidth="1"/>
    <col min="4" max="4" width="9.7109375" style="11" bestFit="1" customWidth="1"/>
    <col min="5" max="6" width="10.5703125" style="11" bestFit="1" customWidth="1"/>
    <col min="7" max="7" width="11.5703125" style="11" customWidth="1"/>
    <col min="8" max="8" width="9.42578125" style="11" bestFit="1" customWidth="1"/>
    <col min="9" max="9" width="10.5703125" style="11" bestFit="1" customWidth="1"/>
    <col min="10" max="10" width="9.7109375" style="11" bestFit="1" customWidth="1"/>
    <col min="11" max="11" width="9.42578125" style="11" bestFit="1" customWidth="1"/>
    <col min="12" max="14" width="9.28515625" style="11" bestFit="1" customWidth="1"/>
    <col min="15" max="15" width="12.85546875" style="11" customWidth="1"/>
    <col min="16" max="257" width="9.140625" style="11"/>
    <col min="258" max="258" width="9.42578125" style="11" bestFit="1" customWidth="1"/>
    <col min="259" max="259" width="10.5703125" style="11" bestFit="1" customWidth="1"/>
    <col min="260" max="260" width="9.7109375" style="11" bestFit="1" customWidth="1"/>
    <col min="261" max="262" width="10.5703125" style="11" bestFit="1" customWidth="1"/>
    <col min="263" max="263" width="11.5703125" style="11" customWidth="1"/>
    <col min="264" max="264" width="9.42578125" style="11" bestFit="1" customWidth="1"/>
    <col min="265" max="265" width="10.5703125" style="11" bestFit="1" customWidth="1"/>
    <col min="266" max="266" width="9.7109375" style="11" bestFit="1" customWidth="1"/>
    <col min="267" max="267" width="9.42578125" style="11" bestFit="1" customWidth="1"/>
    <col min="268" max="270" width="9.28515625" style="11" bestFit="1" customWidth="1"/>
    <col min="271" max="271" width="12.85546875" style="11" customWidth="1"/>
    <col min="272" max="513" width="9.140625" style="11"/>
    <col min="514" max="514" width="9.42578125" style="11" bestFit="1" customWidth="1"/>
    <col min="515" max="515" width="10.5703125" style="11" bestFit="1" customWidth="1"/>
    <col min="516" max="516" width="9.7109375" style="11" bestFit="1" customWidth="1"/>
    <col min="517" max="518" width="10.5703125" style="11" bestFit="1" customWidth="1"/>
    <col min="519" max="519" width="11.5703125" style="11" customWidth="1"/>
    <col min="520" max="520" width="9.42578125" style="11" bestFit="1" customWidth="1"/>
    <col min="521" max="521" width="10.5703125" style="11" bestFit="1" customWidth="1"/>
    <col min="522" max="522" width="9.7109375" style="11" bestFit="1" customWidth="1"/>
    <col min="523" max="523" width="9.42578125" style="11" bestFit="1" customWidth="1"/>
    <col min="524" max="526" width="9.28515625" style="11" bestFit="1" customWidth="1"/>
    <col min="527" max="527" width="12.85546875" style="11" customWidth="1"/>
    <col min="528" max="769" width="9.140625" style="11"/>
    <col min="770" max="770" width="9.42578125" style="11" bestFit="1" customWidth="1"/>
    <col min="771" max="771" width="10.5703125" style="11" bestFit="1" customWidth="1"/>
    <col min="772" max="772" width="9.7109375" style="11" bestFit="1" customWidth="1"/>
    <col min="773" max="774" width="10.5703125" style="11" bestFit="1" customWidth="1"/>
    <col min="775" max="775" width="11.5703125" style="11" customWidth="1"/>
    <col min="776" max="776" width="9.42578125" style="11" bestFit="1" customWidth="1"/>
    <col min="777" max="777" width="10.5703125" style="11" bestFit="1" customWidth="1"/>
    <col min="778" max="778" width="9.7109375" style="11" bestFit="1" customWidth="1"/>
    <col min="779" max="779" width="9.42578125" style="11" bestFit="1" customWidth="1"/>
    <col min="780" max="782" width="9.28515625" style="11" bestFit="1" customWidth="1"/>
    <col min="783" max="783" width="12.85546875" style="11" customWidth="1"/>
    <col min="784" max="1025" width="9.140625" style="11"/>
    <col min="1026" max="1026" width="9.42578125" style="11" bestFit="1" customWidth="1"/>
    <col min="1027" max="1027" width="10.5703125" style="11" bestFit="1" customWidth="1"/>
    <col min="1028" max="1028" width="9.7109375" style="11" bestFit="1" customWidth="1"/>
    <col min="1029" max="1030" width="10.5703125" style="11" bestFit="1" customWidth="1"/>
    <col min="1031" max="1031" width="11.5703125" style="11" customWidth="1"/>
    <col min="1032" max="1032" width="9.42578125" style="11" bestFit="1" customWidth="1"/>
    <col min="1033" max="1033" width="10.5703125" style="11" bestFit="1" customWidth="1"/>
    <col min="1034" max="1034" width="9.7109375" style="11" bestFit="1" customWidth="1"/>
    <col min="1035" max="1035" width="9.42578125" style="11" bestFit="1" customWidth="1"/>
    <col min="1036" max="1038" width="9.28515625" style="11" bestFit="1" customWidth="1"/>
    <col min="1039" max="1039" width="12.85546875" style="11" customWidth="1"/>
    <col min="1040" max="1281" width="9.140625" style="11"/>
    <col min="1282" max="1282" width="9.42578125" style="11" bestFit="1" customWidth="1"/>
    <col min="1283" max="1283" width="10.5703125" style="11" bestFit="1" customWidth="1"/>
    <col min="1284" max="1284" width="9.7109375" style="11" bestFit="1" customWidth="1"/>
    <col min="1285" max="1286" width="10.5703125" style="11" bestFit="1" customWidth="1"/>
    <col min="1287" max="1287" width="11.5703125" style="11" customWidth="1"/>
    <col min="1288" max="1288" width="9.42578125" style="11" bestFit="1" customWidth="1"/>
    <col min="1289" max="1289" width="10.5703125" style="11" bestFit="1" customWidth="1"/>
    <col min="1290" max="1290" width="9.7109375" style="11" bestFit="1" customWidth="1"/>
    <col min="1291" max="1291" width="9.42578125" style="11" bestFit="1" customWidth="1"/>
    <col min="1292" max="1294" width="9.28515625" style="11" bestFit="1" customWidth="1"/>
    <col min="1295" max="1295" width="12.85546875" style="11" customWidth="1"/>
    <col min="1296" max="1537" width="9.140625" style="11"/>
    <col min="1538" max="1538" width="9.42578125" style="11" bestFit="1" customWidth="1"/>
    <col min="1539" max="1539" width="10.5703125" style="11" bestFit="1" customWidth="1"/>
    <col min="1540" max="1540" width="9.7109375" style="11" bestFit="1" customWidth="1"/>
    <col min="1541" max="1542" width="10.5703125" style="11" bestFit="1" customWidth="1"/>
    <col min="1543" max="1543" width="11.5703125" style="11" customWidth="1"/>
    <col min="1544" max="1544" width="9.42578125" style="11" bestFit="1" customWidth="1"/>
    <col min="1545" max="1545" width="10.5703125" style="11" bestFit="1" customWidth="1"/>
    <col min="1546" max="1546" width="9.7109375" style="11" bestFit="1" customWidth="1"/>
    <col min="1547" max="1547" width="9.42578125" style="11" bestFit="1" customWidth="1"/>
    <col min="1548" max="1550" width="9.28515625" style="11" bestFit="1" customWidth="1"/>
    <col min="1551" max="1551" width="12.85546875" style="11" customWidth="1"/>
    <col min="1552" max="1793" width="9.140625" style="11"/>
    <col min="1794" max="1794" width="9.42578125" style="11" bestFit="1" customWidth="1"/>
    <col min="1795" max="1795" width="10.5703125" style="11" bestFit="1" customWidth="1"/>
    <col min="1796" max="1796" width="9.7109375" style="11" bestFit="1" customWidth="1"/>
    <col min="1797" max="1798" width="10.5703125" style="11" bestFit="1" customWidth="1"/>
    <col min="1799" max="1799" width="11.5703125" style="11" customWidth="1"/>
    <col min="1800" max="1800" width="9.42578125" style="11" bestFit="1" customWidth="1"/>
    <col min="1801" max="1801" width="10.5703125" style="11" bestFit="1" customWidth="1"/>
    <col min="1802" max="1802" width="9.7109375" style="11" bestFit="1" customWidth="1"/>
    <col min="1803" max="1803" width="9.42578125" style="11" bestFit="1" customWidth="1"/>
    <col min="1804" max="1806" width="9.28515625" style="11" bestFit="1" customWidth="1"/>
    <col min="1807" max="1807" width="12.85546875" style="11" customWidth="1"/>
    <col min="1808" max="2049" width="9.140625" style="11"/>
    <col min="2050" max="2050" width="9.42578125" style="11" bestFit="1" customWidth="1"/>
    <col min="2051" max="2051" width="10.5703125" style="11" bestFit="1" customWidth="1"/>
    <col min="2052" max="2052" width="9.7109375" style="11" bestFit="1" customWidth="1"/>
    <col min="2053" max="2054" width="10.5703125" style="11" bestFit="1" customWidth="1"/>
    <col min="2055" max="2055" width="11.5703125" style="11" customWidth="1"/>
    <col min="2056" max="2056" width="9.42578125" style="11" bestFit="1" customWidth="1"/>
    <col min="2057" max="2057" width="10.5703125" style="11" bestFit="1" customWidth="1"/>
    <col min="2058" max="2058" width="9.7109375" style="11" bestFit="1" customWidth="1"/>
    <col min="2059" max="2059" width="9.42578125" style="11" bestFit="1" customWidth="1"/>
    <col min="2060" max="2062" width="9.28515625" style="11" bestFit="1" customWidth="1"/>
    <col min="2063" max="2063" width="12.85546875" style="11" customWidth="1"/>
    <col min="2064" max="2305" width="9.140625" style="11"/>
    <col min="2306" max="2306" width="9.42578125" style="11" bestFit="1" customWidth="1"/>
    <col min="2307" max="2307" width="10.5703125" style="11" bestFit="1" customWidth="1"/>
    <col min="2308" max="2308" width="9.7109375" style="11" bestFit="1" customWidth="1"/>
    <col min="2309" max="2310" width="10.5703125" style="11" bestFit="1" customWidth="1"/>
    <col min="2311" max="2311" width="11.5703125" style="11" customWidth="1"/>
    <col min="2312" max="2312" width="9.42578125" style="11" bestFit="1" customWidth="1"/>
    <col min="2313" max="2313" width="10.5703125" style="11" bestFit="1" customWidth="1"/>
    <col min="2314" max="2314" width="9.7109375" style="11" bestFit="1" customWidth="1"/>
    <col min="2315" max="2315" width="9.42578125" style="11" bestFit="1" customWidth="1"/>
    <col min="2316" max="2318" width="9.28515625" style="11" bestFit="1" customWidth="1"/>
    <col min="2319" max="2319" width="12.85546875" style="11" customWidth="1"/>
    <col min="2320" max="2561" width="9.140625" style="11"/>
    <col min="2562" max="2562" width="9.42578125" style="11" bestFit="1" customWidth="1"/>
    <col min="2563" max="2563" width="10.5703125" style="11" bestFit="1" customWidth="1"/>
    <col min="2564" max="2564" width="9.7109375" style="11" bestFit="1" customWidth="1"/>
    <col min="2565" max="2566" width="10.5703125" style="11" bestFit="1" customWidth="1"/>
    <col min="2567" max="2567" width="11.5703125" style="11" customWidth="1"/>
    <col min="2568" max="2568" width="9.42578125" style="11" bestFit="1" customWidth="1"/>
    <col min="2569" max="2569" width="10.5703125" style="11" bestFit="1" customWidth="1"/>
    <col min="2570" max="2570" width="9.7109375" style="11" bestFit="1" customWidth="1"/>
    <col min="2571" max="2571" width="9.42578125" style="11" bestFit="1" customWidth="1"/>
    <col min="2572" max="2574" width="9.28515625" style="11" bestFit="1" customWidth="1"/>
    <col min="2575" max="2575" width="12.85546875" style="11" customWidth="1"/>
    <col min="2576" max="2817" width="9.140625" style="11"/>
    <col min="2818" max="2818" width="9.42578125" style="11" bestFit="1" customWidth="1"/>
    <col min="2819" max="2819" width="10.5703125" style="11" bestFit="1" customWidth="1"/>
    <col min="2820" max="2820" width="9.7109375" style="11" bestFit="1" customWidth="1"/>
    <col min="2821" max="2822" width="10.5703125" style="11" bestFit="1" customWidth="1"/>
    <col min="2823" max="2823" width="11.5703125" style="11" customWidth="1"/>
    <col min="2824" max="2824" width="9.42578125" style="11" bestFit="1" customWidth="1"/>
    <col min="2825" max="2825" width="10.5703125" style="11" bestFit="1" customWidth="1"/>
    <col min="2826" max="2826" width="9.7109375" style="11" bestFit="1" customWidth="1"/>
    <col min="2827" max="2827" width="9.42578125" style="11" bestFit="1" customWidth="1"/>
    <col min="2828" max="2830" width="9.28515625" style="11" bestFit="1" customWidth="1"/>
    <col min="2831" max="2831" width="12.85546875" style="11" customWidth="1"/>
    <col min="2832" max="3073" width="9.140625" style="11"/>
    <col min="3074" max="3074" width="9.42578125" style="11" bestFit="1" customWidth="1"/>
    <col min="3075" max="3075" width="10.5703125" style="11" bestFit="1" customWidth="1"/>
    <col min="3076" max="3076" width="9.7109375" style="11" bestFit="1" customWidth="1"/>
    <col min="3077" max="3078" width="10.5703125" style="11" bestFit="1" customWidth="1"/>
    <col min="3079" max="3079" width="11.5703125" style="11" customWidth="1"/>
    <col min="3080" max="3080" width="9.42578125" style="11" bestFit="1" customWidth="1"/>
    <col min="3081" max="3081" width="10.5703125" style="11" bestFit="1" customWidth="1"/>
    <col min="3082" max="3082" width="9.7109375" style="11" bestFit="1" customWidth="1"/>
    <col min="3083" max="3083" width="9.42578125" style="11" bestFit="1" customWidth="1"/>
    <col min="3084" max="3086" width="9.28515625" style="11" bestFit="1" customWidth="1"/>
    <col min="3087" max="3087" width="12.85546875" style="11" customWidth="1"/>
    <col min="3088" max="3329" width="9.140625" style="11"/>
    <col min="3330" max="3330" width="9.42578125" style="11" bestFit="1" customWidth="1"/>
    <col min="3331" max="3331" width="10.5703125" style="11" bestFit="1" customWidth="1"/>
    <col min="3332" max="3332" width="9.7109375" style="11" bestFit="1" customWidth="1"/>
    <col min="3333" max="3334" width="10.5703125" style="11" bestFit="1" customWidth="1"/>
    <col min="3335" max="3335" width="11.5703125" style="11" customWidth="1"/>
    <col min="3336" max="3336" width="9.42578125" style="11" bestFit="1" customWidth="1"/>
    <col min="3337" max="3337" width="10.5703125" style="11" bestFit="1" customWidth="1"/>
    <col min="3338" max="3338" width="9.7109375" style="11" bestFit="1" customWidth="1"/>
    <col min="3339" max="3339" width="9.42578125" style="11" bestFit="1" customWidth="1"/>
    <col min="3340" max="3342" width="9.28515625" style="11" bestFit="1" customWidth="1"/>
    <col min="3343" max="3343" width="12.85546875" style="11" customWidth="1"/>
    <col min="3344" max="3585" width="9.140625" style="11"/>
    <col min="3586" max="3586" width="9.42578125" style="11" bestFit="1" customWidth="1"/>
    <col min="3587" max="3587" width="10.5703125" style="11" bestFit="1" customWidth="1"/>
    <col min="3588" max="3588" width="9.7109375" style="11" bestFit="1" customWidth="1"/>
    <col min="3589" max="3590" width="10.5703125" style="11" bestFit="1" customWidth="1"/>
    <col min="3591" max="3591" width="11.5703125" style="11" customWidth="1"/>
    <col min="3592" max="3592" width="9.42578125" style="11" bestFit="1" customWidth="1"/>
    <col min="3593" max="3593" width="10.5703125" style="11" bestFit="1" customWidth="1"/>
    <col min="3594" max="3594" width="9.7109375" style="11" bestFit="1" customWidth="1"/>
    <col min="3595" max="3595" width="9.42578125" style="11" bestFit="1" customWidth="1"/>
    <col min="3596" max="3598" width="9.28515625" style="11" bestFit="1" customWidth="1"/>
    <col min="3599" max="3599" width="12.85546875" style="11" customWidth="1"/>
    <col min="3600" max="3841" width="9.140625" style="11"/>
    <col min="3842" max="3842" width="9.42578125" style="11" bestFit="1" customWidth="1"/>
    <col min="3843" max="3843" width="10.5703125" style="11" bestFit="1" customWidth="1"/>
    <col min="3844" max="3844" width="9.7109375" style="11" bestFit="1" customWidth="1"/>
    <col min="3845" max="3846" width="10.5703125" style="11" bestFit="1" customWidth="1"/>
    <col min="3847" max="3847" width="11.5703125" style="11" customWidth="1"/>
    <col min="3848" max="3848" width="9.42578125" style="11" bestFit="1" customWidth="1"/>
    <col min="3849" max="3849" width="10.5703125" style="11" bestFit="1" customWidth="1"/>
    <col min="3850" max="3850" width="9.7109375" style="11" bestFit="1" customWidth="1"/>
    <col min="3851" max="3851" width="9.42578125" style="11" bestFit="1" customWidth="1"/>
    <col min="3852" max="3854" width="9.28515625" style="11" bestFit="1" customWidth="1"/>
    <col min="3855" max="3855" width="12.85546875" style="11" customWidth="1"/>
    <col min="3856" max="4097" width="9.140625" style="11"/>
    <col min="4098" max="4098" width="9.42578125" style="11" bestFit="1" customWidth="1"/>
    <col min="4099" max="4099" width="10.5703125" style="11" bestFit="1" customWidth="1"/>
    <col min="4100" max="4100" width="9.7109375" style="11" bestFit="1" customWidth="1"/>
    <col min="4101" max="4102" width="10.5703125" style="11" bestFit="1" customWidth="1"/>
    <col min="4103" max="4103" width="11.5703125" style="11" customWidth="1"/>
    <col min="4104" max="4104" width="9.42578125" style="11" bestFit="1" customWidth="1"/>
    <col min="4105" max="4105" width="10.5703125" style="11" bestFit="1" customWidth="1"/>
    <col min="4106" max="4106" width="9.7109375" style="11" bestFit="1" customWidth="1"/>
    <col min="4107" max="4107" width="9.42578125" style="11" bestFit="1" customWidth="1"/>
    <col min="4108" max="4110" width="9.28515625" style="11" bestFit="1" customWidth="1"/>
    <col min="4111" max="4111" width="12.85546875" style="11" customWidth="1"/>
    <col min="4112" max="4353" width="9.140625" style="11"/>
    <col min="4354" max="4354" width="9.42578125" style="11" bestFit="1" customWidth="1"/>
    <col min="4355" max="4355" width="10.5703125" style="11" bestFit="1" customWidth="1"/>
    <col min="4356" max="4356" width="9.7109375" style="11" bestFit="1" customWidth="1"/>
    <col min="4357" max="4358" width="10.5703125" style="11" bestFit="1" customWidth="1"/>
    <col min="4359" max="4359" width="11.5703125" style="11" customWidth="1"/>
    <col min="4360" max="4360" width="9.42578125" style="11" bestFit="1" customWidth="1"/>
    <col min="4361" max="4361" width="10.5703125" style="11" bestFit="1" customWidth="1"/>
    <col min="4362" max="4362" width="9.7109375" style="11" bestFit="1" customWidth="1"/>
    <col min="4363" max="4363" width="9.42578125" style="11" bestFit="1" customWidth="1"/>
    <col min="4364" max="4366" width="9.28515625" style="11" bestFit="1" customWidth="1"/>
    <col min="4367" max="4367" width="12.85546875" style="11" customWidth="1"/>
    <col min="4368" max="4609" width="9.140625" style="11"/>
    <col min="4610" max="4610" width="9.42578125" style="11" bestFit="1" customWidth="1"/>
    <col min="4611" max="4611" width="10.5703125" style="11" bestFit="1" customWidth="1"/>
    <col min="4612" max="4612" width="9.7109375" style="11" bestFit="1" customWidth="1"/>
    <col min="4613" max="4614" width="10.5703125" style="11" bestFit="1" customWidth="1"/>
    <col min="4615" max="4615" width="11.5703125" style="11" customWidth="1"/>
    <col min="4616" max="4616" width="9.42578125" style="11" bestFit="1" customWidth="1"/>
    <col min="4617" max="4617" width="10.5703125" style="11" bestFit="1" customWidth="1"/>
    <col min="4618" max="4618" width="9.7109375" style="11" bestFit="1" customWidth="1"/>
    <col min="4619" max="4619" width="9.42578125" style="11" bestFit="1" customWidth="1"/>
    <col min="4620" max="4622" width="9.28515625" style="11" bestFit="1" customWidth="1"/>
    <col min="4623" max="4623" width="12.85546875" style="11" customWidth="1"/>
    <col min="4624" max="4865" width="9.140625" style="11"/>
    <col min="4866" max="4866" width="9.42578125" style="11" bestFit="1" customWidth="1"/>
    <col min="4867" max="4867" width="10.5703125" style="11" bestFit="1" customWidth="1"/>
    <col min="4868" max="4868" width="9.7109375" style="11" bestFit="1" customWidth="1"/>
    <col min="4869" max="4870" width="10.5703125" style="11" bestFit="1" customWidth="1"/>
    <col min="4871" max="4871" width="11.5703125" style="11" customWidth="1"/>
    <col min="4872" max="4872" width="9.42578125" style="11" bestFit="1" customWidth="1"/>
    <col min="4873" max="4873" width="10.5703125" style="11" bestFit="1" customWidth="1"/>
    <col min="4874" max="4874" width="9.7109375" style="11" bestFit="1" customWidth="1"/>
    <col min="4875" max="4875" width="9.42578125" style="11" bestFit="1" customWidth="1"/>
    <col min="4876" max="4878" width="9.28515625" style="11" bestFit="1" customWidth="1"/>
    <col min="4879" max="4879" width="12.85546875" style="11" customWidth="1"/>
    <col min="4880" max="5121" width="9.140625" style="11"/>
    <col min="5122" max="5122" width="9.42578125" style="11" bestFit="1" customWidth="1"/>
    <col min="5123" max="5123" width="10.5703125" style="11" bestFit="1" customWidth="1"/>
    <col min="5124" max="5124" width="9.7109375" style="11" bestFit="1" customWidth="1"/>
    <col min="5125" max="5126" width="10.5703125" style="11" bestFit="1" customWidth="1"/>
    <col min="5127" max="5127" width="11.5703125" style="11" customWidth="1"/>
    <col min="5128" max="5128" width="9.42578125" style="11" bestFit="1" customWidth="1"/>
    <col min="5129" max="5129" width="10.5703125" style="11" bestFit="1" customWidth="1"/>
    <col min="5130" max="5130" width="9.7109375" style="11" bestFit="1" customWidth="1"/>
    <col min="5131" max="5131" width="9.42578125" style="11" bestFit="1" customWidth="1"/>
    <col min="5132" max="5134" width="9.28515625" style="11" bestFit="1" customWidth="1"/>
    <col min="5135" max="5135" width="12.85546875" style="11" customWidth="1"/>
    <col min="5136" max="5377" width="9.140625" style="11"/>
    <col min="5378" max="5378" width="9.42578125" style="11" bestFit="1" customWidth="1"/>
    <col min="5379" max="5379" width="10.5703125" style="11" bestFit="1" customWidth="1"/>
    <col min="5380" max="5380" width="9.7109375" style="11" bestFit="1" customWidth="1"/>
    <col min="5381" max="5382" width="10.5703125" style="11" bestFit="1" customWidth="1"/>
    <col min="5383" max="5383" width="11.5703125" style="11" customWidth="1"/>
    <col min="5384" max="5384" width="9.42578125" style="11" bestFit="1" customWidth="1"/>
    <col min="5385" max="5385" width="10.5703125" style="11" bestFit="1" customWidth="1"/>
    <col min="5386" max="5386" width="9.7109375" style="11" bestFit="1" customWidth="1"/>
    <col min="5387" max="5387" width="9.42578125" style="11" bestFit="1" customWidth="1"/>
    <col min="5388" max="5390" width="9.28515625" style="11" bestFit="1" customWidth="1"/>
    <col min="5391" max="5391" width="12.85546875" style="11" customWidth="1"/>
    <col min="5392" max="5633" width="9.140625" style="11"/>
    <col min="5634" max="5634" width="9.42578125" style="11" bestFit="1" customWidth="1"/>
    <col min="5635" max="5635" width="10.5703125" style="11" bestFit="1" customWidth="1"/>
    <col min="5636" max="5636" width="9.7109375" style="11" bestFit="1" customWidth="1"/>
    <col min="5637" max="5638" width="10.5703125" style="11" bestFit="1" customWidth="1"/>
    <col min="5639" max="5639" width="11.5703125" style="11" customWidth="1"/>
    <col min="5640" max="5640" width="9.42578125" style="11" bestFit="1" customWidth="1"/>
    <col min="5641" max="5641" width="10.5703125" style="11" bestFit="1" customWidth="1"/>
    <col min="5642" max="5642" width="9.7109375" style="11" bestFit="1" customWidth="1"/>
    <col min="5643" max="5643" width="9.42578125" style="11" bestFit="1" customWidth="1"/>
    <col min="5644" max="5646" width="9.28515625" style="11" bestFit="1" customWidth="1"/>
    <col min="5647" max="5647" width="12.85546875" style="11" customWidth="1"/>
    <col min="5648" max="5889" width="9.140625" style="11"/>
    <col min="5890" max="5890" width="9.42578125" style="11" bestFit="1" customWidth="1"/>
    <col min="5891" max="5891" width="10.5703125" style="11" bestFit="1" customWidth="1"/>
    <col min="5892" max="5892" width="9.7109375" style="11" bestFit="1" customWidth="1"/>
    <col min="5893" max="5894" width="10.5703125" style="11" bestFit="1" customWidth="1"/>
    <col min="5895" max="5895" width="11.5703125" style="11" customWidth="1"/>
    <col min="5896" max="5896" width="9.42578125" style="11" bestFit="1" customWidth="1"/>
    <col min="5897" max="5897" width="10.5703125" style="11" bestFit="1" customWidth="1"/>
    <col min="5898" max="5898" width="9.7109375" style="11" bestFit="1" customWidth="1"/>
    <col min="5899" max="5899" width="9.42578125" style="11" bestFit="1" customWidth="1"/>
    <col min="5900" max="5902" width="9.28515625" style="11" bestFit="1" customWidth="1"/>
    <col min="5903" max="5903" width="12.85546875" style="11" customWidth="1"/>
    <col min="5904" max="6145" width="9.140625" style="11"/>
    <col min="6146" max="6146" width="9.42578125" style="11" bestFit="1" customWidth="1"/>
    <col min="6147" max="6147" width="10.5703125" style="11" bestFit="1" customWidth="1"/>
    <col min="6148" max="6148" width="9.7109375" style="11" bestFit="1" customWidth="1"/>
    <col min="6149" max="6150" width="10.5703125" style="11" bestFit="1" customWidth="1"/>
    <col min="6151" max="6151" width="11.5703125" style="11" customWidth="1"/>
    <col min="6152" max="6152" width="9.42578125" style="11" bestFit="1" customWidth="1"/>
    <col min="6153" max="6153" width="10.5703125" style="11" bestFit="1" customWidth="1"/>
    <col min="6154" max="6154" width="9.7109375" style="11" bestFit="1" customWidth="1"/>
    <col min="6155" max="6155" width="9.42578125" style="11" bestFit="1" customWidth="1"/>
    <col min="6156" max="6158" width="9.28515625" style="11" bestFit="1" customWidth="1"/>
    <col min="6159" max="6159" width="12.85546875" style="11" customWidth="1"/>
    <col min="6160" max="6401" width="9.140625" style="11"/>
    <col min="6402" max="6402" width="9.42578125" style="11" bestFit="1" customWidth="1"/>
    <col min="6403" max="6403" width="10.5703125" style="11" bestFit="1" customWidth="1"/>
    <col min="6404" max="6404" width="9.7109375" style="11" bestFit="1" customWidth="1"/>
    <col min="6405" max="6406" width="10.5703125" style="11" bestFit="1" customWidth="1"/>
    <col min="6407" max="6407" width="11.5703125" style="11" customWidth="1"/>
    <col min="6408" max="6408" width="9.42578125" style="11" bestFit="1" customWidth="1"/>
    <col min="6409" max="6409" width="10.5703125" style="11" bestFit="1" customWidth="1"/>
    <col min="6410" max="6410" width="9.7109375" style="11" bestFit="1" customWidth="1"/>
    <col min="6411" max="6411" width="9.42578125" style="11" bestFit="1" customWidth="1"/>
    <col min="6412" max="6414" width="9.28515625" style="11" bestFit="1" customWidth="1"/>
    <col min="6415" max="6415" width="12.85546875" style="11" customWidth="1"/>
    <col min="6416" max="6657" width="9.140625" style="11"/>
    <col min="6658" max="6658" width="9.42578125" style="11" bestFit="1" customWidth="1"/>
    <col min="6659" max="6659" width="10.5703125" style="11" bestFit="1" customWidth="1"/>
    <col min="6660" max="6660" width="9.7109375" style="11" bestFit="1" customWidth="1"/>
    <col min="6661" max="6662" width="10.5703125" style="11" bestFit="1" customWidth="1"/>
    <col min="6663" max="6663" width="11.5703125" style="11" customWidth="1"/>
    <col min="6664" max="6664" width="9.42578125" style="11" bestFit="1" customWidth="1"/>
    <col min="6665" max="6665" width="10.5703125" style="11" bestFit="1" customWidth="1"/>
    <col min="6666" max="6666" width="9.7109375" style="11" bestFit="1" customWidth="1"/>
    <col min="6667" max="6667" width="9.42578125" style="11" bestFit="1" customWidth="1"/>
    <col min="6668" max="6670" width="9.28515625" style="11" bestFit="1" customWidth="1"/>
    <col min="6671" max="6671" width="12.85546875" style="11" customWidth="1"/>
    <col min="6672" max="6913" width="9.140625" style="11"/>
    <col min="6914" max="6914" width="9.42578125" style="11" bestFit="1" customWidth="1"/>
    <col min="6915" max="6915" width="10.5703125" style="11" bestFit="1" customWidth="1"/>
    <col min="6916" max="6916" width="9.7109375" style="11" bestFit="1" customWidth="1"/>
    <col min="6917" max="6918" width="10.5703125" style="11" bestFit="1" customWidth="1"/>
    <col min="6919" max="6919" width="11.5703125" style="11" customWidth="1"/>
    <col min="6920" max="6920" width="9.42578125" style="11" bestFit="1" customWidth="1"/>
    <col min="6921" max="6921" width="10.5703125" style="11" bestFit="1" customWidth="1"/>
    <col min="6922" max="6922" width="9.7109375" style="11" bestFit="1" customWidth="1"/>
    <col min="6923" max="6923" width="9.42578125" style="11" bestFit="1" customWidth="1"/>
    <col min="6924" max="6926" width="9.28515625" style="11" bestFit="1" customWidth="1"/>
    <col min="6927" max="6927" width="12.85546875" style="11" customWidth="1"/>
    <col min="6928" max="7169" width="9.140625" style="11"/>
    <col min="7170" max="7170" width="9.42578125" style="11" bestFit="1" customWidth="1"/>
    <col min="7171" max="7171" width="10.5703125" style="11" bestFit="1" customWidth="1"/>
    <col min="7172" max="7172" width="9.7109375" style="11" bestFit="1" customWidth="1"/>
    <col min="7173" max="7174" width="10.5703125" style="11" bestFit="1" customWidth="1"/>
    <col min="7175" max="7175" width="11.5703125" style="11" customWidth="1"/>
    <col min="7176" max="7176" width="9.42578125" style="11" bestFit="1" customWidth="1"/>
    <col min="7177" max="7177" width="10.5703125" style="11" bestFit="1" customWidth="1"/>
    <col min="7178" max="7178" width="9.7109375" style="11" bestFit="1" customWidth="1"/>
    <col min="7179" max="7179" width="9.42578125" style="11" bestFit="1" customWidth="1"/>
    <col min="7180" max="7182" width="9.28515625" style="11" bestFit="1" customWidth="1"/>
    <col min="7183" max="7183" width="12.85546875" style="11" customWidth="1"/>
    <col min="7184" max="7425" width="9.140625" style="11"/>
    <col min="7426" max="7426" width="9.42578125" style="11" bestFit="1" customWidth="1"/>
    <col min="7427" max="7427" width="10.5703125" style="11" bestFit="1" customWidth="1"/>
    <col min="7428" max="7428" width="9.7109375" style="11" bestFit="1" customWidth="1"/>
    <col min="7429" max="7430" width="10.5703125" style="11" bestFit="1" customWidth="1"/>
    <col min="7431" max="7431" width="11.5703125" style="11" customWidth="1"/>
    <col min="7432" max="7432" width="9.42578125" style="11" bestFit="1" customWidth="1"/>
    <col min="7433" max="7433" width="10.5703125" style="11" bestFit="1" customWidth="1"/>
    <col min="7434" max="7434" width="9.7109375" style="11" bestFit="1" customWidth="1"/>
    <col min="7435" max="7435" width="9.42578125" style="11" bestFit="1" customWidth="1"/>
    <col min="7436" max="7438" width="9.28515625" style="11" bestFit="1" customWidth="1"/>
    <col min="7439" max="7439" width="12.85546875" style="11" customWidth="1"/>
    <col min="7440" max="7681" width="9.140625" style="11"/>
    <col min="7682" max="7682" width="9.42578125" style="11" bestFit="1" customWidth="1"/>
    <col min="7683" max="7683" width="10.5703125" style="11" bestFit="1" customWidth="1"/>
    <col min="7684" max="7684" width="9.7109375" style="11" bestFit="1" customWidth="1"/>
    <col min="7685" max="7686" width="10.5703125" style="11" bestFit="1" customWidth="1"/>
    <col min="7687" max="7687" width="11.5703125" style="11" customWidth="1"/>
    <col min="7688" max="7688" width="9.42578125" style="11" bestFit="1" customWidth="1"/>
    <col min="7689" max="7689" width="10.5703125" style="11" bestFit="1" customWidth="1"/>
    <col min="7690" max="7690" width="9.7109375" style="11" bestFit="1" customWidth="1"/>
    <col min="7691" max="7691" width="9.42578125" style="11" bestFit="1" customWidth="1"/>
    <col min="7692" max="7694" width="9.28515625" style="11" bestFit="1" customWidth="1"/>
    <col min="7695" max="7695" width="12.85546875" style="11" customWidth="1"/>
    <col min="7696" max="7937" width="9.140625" style="11"/>
    <col min="7938" max="7938" width="9.42578125" style="11" bestFit="1" customWidth="1"/>
    <col min="7939" max="7939" width="10.5703125" style="11" bestFit="1" customWidth="1"/>
    <col min="7940" max="7940" width="9.7109375" style="11" bestFit="1" customWidth="1"/>
    <col min="7941" max="7942" width="10.5703125" style="11" bestFit="1" customWidth="1"/>
    <col min="7943" max="7943" width="11.5703125" style="11" customWidth="1"/>
    <col min="7944" max="7944" width="9.42578125" style="11" bestFit="1" customWidth="1"/>
    <col min="7945" max="7945" width="10.5703125" style="11" bestFit="1" customWidth="1"/>
    <col min="7946" max="7946" width="9.7109375" style="11" bestFit="1" customWidth="1"/>
    <col min="7947" max="7947" width="9.42578125" style="11" bestFit="1" customWidth="1"/>
    <col min="7948" max="7950" width="9.28515625" style="11" bestFit="1" customWidth="1"/>
    <col min="7951" max="7951" width="12.85546875" style="11" customWidth="1"/>
    <col min="7952" max="8193" width="9.140625" style="11"/>
    <col min="8194" max="8194" width="9.42578125" style="11" bestFit="1" customWidth="1"/>
    <col min="8195" max="8195" width="10.5703125" style="11" bestFit="1" customWidth="1"/>
    <col min="8196" max="8196" width="9.7109375" style="11" bestFit="1" customWidth="1"/>
    <col min="8197" max="8198" width="10.5703125" style="11" bestFit="1" customWidth="1"/>
    <col min="8199" max="8199" width="11.5703125" style="11" customWidth="1"/>
    <col min="8200" max="8200" width="9.42578125" style="11" bestFit="1" customWidth="1"/>
    <col min="8201" max="8201" width="10.5703125" style="11" bestFit="1" customWidth="1"/>
    <col min="8202" max="8202" width="9.7109375" style="11" bestFit="1" customWidth="1"/>
    <col min="8203" max="8203" width="9.42578125" style="11" bestFit="1" customWidth="1"/>
    <col min="8204" max="8206" width="9.28515625" style="11" bestFit="1" customWidth="1"/>
    <col min="8207" max="8207" width="12.85546875" style="11" customWidth="1"/>
    <col min="8208" max="8449" width="9.140625" style="11"/>
    <col min="8450" max="8450" width="9.42578125" style="11" bestFit="1" customWidth="1"/>
    <col min="8451" max="8451" width="10.5703125" style="11" bestFit="1" customWidth="1"/>
    <col min="8452" max="8452" width="9.7109375" style="11" bestFit="1" customWidth="1"/>
    <col min="8453" max="8454" width="10.5703125" style="11" bestFit="1" customWidth="1"/>
    <col min="8455" max="8455" width="11.5703125" style="11" customWidth="1"/>
    <col min="8456" max="8456" width="9.42578125" style="11" bestFit="1" customWidth="1"/>
    <col min="8457" max="8457" width="10.5703125" style="11" bestFit="1" customWidth="1"/>
    <col min="8458" max="8458" width="9.7109375" style="11" bestFit="1" customWidth="1"/>
    <col min="8459" max="8459" width="9.42578125" style="11" bestFit="1" customWidth="1"/>
    <col min="8460" max="8462" width="9.28515625" style="11" bestFit="1" customWidth="1"/>
    <col min="8463" max="8463" width="12.85546875" style="11" customWidth="1"/>
    <col min="8464" max="8705" width="9.140625" style="11"/>
    <col min="8706" max="8706" width="9.42578125" style="11" bestFit="1" customWidth="1"/>
    <col min="8707" max="8707" width="10.5703125" style="11" bestFit="1" customWidth="1"/>
    <col min="8708" max="8708" width="9.7109375" style="11" bestFit="1" customWidth="1"/>
    <col min="8709" max="8710" width="10.5703125" style="11" bestFit="1" customWidth="1"/>
    <col min="8711" max="8711" width="11.5703125" style="11" customWidth="1"/>
    <col min="8712" max="8712" width="9.42578125" style="11" bestFit="1" customWidth="1"/>
    <col min="8713" max="8713" width="10.5703125" style="11" bestFit="1" customWidth="1"/>
    <col min="8714" max="8714" width="9.7109375" style="11" bestFit="1" customWidth="1"/>
    <col min="8715" max="8715" width="9.42578125" style="11" bestFit="1" customWidth="1"/>
    <col min="8716" max="8718" width="9.28515625" style="11" bestFit="1" customWidth="1"/>
    <col min="8719" max="8719" width="12.85546875" style="11" customWidth="1"/>
    <col min="8720" max="8961" width="9.140625" style="11"/>
    <col min="8962" max="8962" width="9.42578125" style="11" bestFit="1" customWidth="1"/>
    <col min="8963" max="8963" width="10.5703125" style="11" bestFit="1" customWidth="1"/>
    <col min="8964" max="8964" width="9.7109375" style="11" bestFit="1" customWidth="1"/>
    <col min="8965" max="8966" width="10.5703125" style="11" bestFit="1" customWidth="1"/>
    <col min="8967" max="8967" width="11.5703125" style="11" customWidth="1"/>
    <col min="8968" max="8968" width="9.42578125" style="11" bestFit="1" customWidth="1"/>
    <col min="8969" max="8969" width="10.5703125" style="11" bestFit="1" customWidth="1"/>
    <col min="8970" max="8970" width="9.7109375" style="11" bestFit="1" customWidth="1"/>
    <col min="8971" max="8971" width="9.42578125" style="11" bestFit="1" customWidth="1"/>
    <col min="8972" max="8974" width="9.28515625" style="11" bestFit="1" customWidth="1"/>
    <col min="8975" max="8975" width="12.85546875" style="11" customWidth="1"/>
    <col min="8976" max="9217" width="9.140625" style="11"/>
    <col min="9218" max="9218" width="9.42578125" style="11" bestFit="1" customWidth="1"/>
    <col min="9219" max="9219" width="10.5703125" style="11" bestFit="1" customWidth="1"/>
    <col min="9220" max="9220" width="9.7109375" style="11" bestFit="1" customWidth="1"/>
    <col min="9221" max="9222" width="10.5703125" style="11" bestFit="1" customWidth="1"/>
    <col min="9223" max="9223" width="11.5703125" style="11" customWidth="1"/>
    <col min="9224" max="9224" width="9.42578125" style="11" bestFit="1" customWidth="1"/>
    <col min="9225" max="9225" width="10.5703125" style="11" bestFit="1" customWidth="1"/>
    <col min="9226" max="9226" width="9.7109375" style="11" bestFit="1" customWidth="1"/>
    <col min="9227" max="9227" width="9.42578125" style="11" bestFit="1" customWidth="1"/>
    <col min="9228" max="9230" width="9.28515625" style="11" bestFit="1" customWidth="1"/>
    <col min="9231" max="9231" width="12.85546875" style="11" customWidth="1"/>
    <col min="9232" max="9473" width="9.140625" style="11"/>
    <col min="9474" max="9474" width="9.42578125" style="11" bestFit="1" customWidth="1"/>
    <col min="9475" max="9475" width="10.5703125" style="11" bestFit="1" customWidth="1"/>
    <col min="9476" max="9476" width="9.7109375" style="11" bestFit="1" customWidth="1"/>
    <col min="9477" max="9478" width="10.5703125" style="11" bestFit="1" customWidth="1"/>
    <col min="9479" max="9479" width="11.5703125" style="11" customWidth="1"/>
    <col min="9480" max="9480" width="9.42578125" style="11" bestFit="1" customWidth="1"/>
    <col min="9481" max="9481" width="10.5703125" style="11" bestFit="1" customWidth="1"/>
    <col min="9482" max="9482" width="9.7109375" style="11" bestFit="1" customWidth="1"/>
    <col min="9483" max="9483" width="9.42578125" style="11" bestFit="1" customWidth="1"/>
    <col min="9484" max="9486" width="9.28515625" style="11" bestFit="1" customWidth="1"/>
    <col min="9487" max="9487" width="12.85546875" style="11" customWidth="1"/>
    <col min="9488" max="9729" width="9.140625" style="11"/>
    <col min="9730" max="9730" width="9.42578125" style="11" bestFit="1" customWidth="1"/>
    <col min="9731" max="9731" width="10.5703125" style="11" bestFit="1" customWidth="1"/>
    <col min="9732" max="9732" width="9.7109375" style="11" bestFit="1" customWidth="1"/>
    <col min="9733" max="9734" width="10.5703125" style="11" bestFit="1" customWidth="1"/>
    <col min="9735" max="9735" width="11.5703125" style="11" customWidth="1"/>
    <col min="9736" max="9736" width="9.42578125" style="11" bestFit="1" customWidth="1"/>
    <col min="9737" max="9737" width="10.5703125" style="11" bestFit="1" customWidth="1"/>
    <col min="9738" max="9738" width="9.7109375" style="11" bestFit="1" customWidth="1"/>
    <col min="9739" max="9739" width="9.42578125" style="11" bestFit="1" customWidth="1"/>
    <col min="9740" max="9742" width="9.28515625" style="11" bestFit="1" customWidth="1"/>
    <col min="9743" max="9743" width="12.85546875" style="11" customWidth="1"/>
    <col min="9744" max="9985" width="9.140625" style="11"/>
    <col min="9986" max="9986" width="9.42578125" style="11" bestFit="1" customWidth="1"/>
    <col min="9987" max="9987" width="10.5703125" style="11" bestFit="1" customWidth="1"/>
    <col min="9988" max="9988" width="9.7109375" style="11" bestFit="1" customWidth="1"/>
    <col min="9989" max="9990" width="10.5703125" style="11" bestFit="1" customWidth="1"/>
    <col min="9991" max="9991" width="11.5703125" style="11" customWidth="1"/>
    <col min="9992" max="9992" width="9.42578125" style="11" bestFit="1" customWidth="1"/>
    <col min="9993" max="9993" width="10.5703125" style="11" bestFit="1" customWidth="1"/>
    <col min="9994" max="9994" width="9.7109375" style="11" bestFit="1" customWidth="1"/>
    <col min="9995" max="9995" width="9.42578125" style="11" bestFit="1" customWidth="1"/>
    <col min="9996" max="9998" width="9.28515625" style="11" bestFit="1" customWidth="1"/>
    <col min="9999" max="9999" width="12.85546875" style="11" customWidth="1"/>
    <col min="10000" max="10241" width="9.140625" style="11"/>
    <col min="10242" max="10242" width="9.42578125" style="11" bestFit="1" customWidth="1"/>
    <col min="10243" max="10243" width="10.5703125" style="11" bestFit="1" customWidth="1"/>
    <col min="10244" max="10244" width="9.7109375" style="11" bestFit="1" customWidth="1"/>
    <col min="10245" max="10246" width="10.5703125" style="11" bestFit="1" customWidth="1"/>
    <col min="10247" max="10247" width="11.5703125" style="11" customWidth="1"/>
    <col min="10248" max="10248" width="9.42578125" style="11" bestFit="1" customWidth="1"/>
    <col min="10249" max="10249" width="10.5703125" style="11" bestFit="1" customWidth="1"/>
    <col min="10250" max="10250" width="9.7109375" style="11" bestFit="1" customWidth="1"/>
    <col min="10251" max="10251" width="9.42578125" style="11" bestFit="1" customWidth="1"/>
    <col min="10252" max="10254" width="9.28515625" style="11" bestFit="1" customWidth="1"/>
    <col min="10255" max="10255" width="12.85546875" style="11" customWidth="1"/>
    <col min="10256" max="10497" width="9.140625" style="11"/>
    <col min="10498" max="10498" width="9.42578125" style="11" bestFit="1" customWidth="1"/>
    <col min="10499" max="10499" width="10.5703125" style="11" bestFit="1" customWidth="1"/>
    <col min="10500" max="10500" width="9.7109375" style="11" bestFit="1" customWidth="1"/>
    <col min="10501" max="10502" width="10.5703125" style="11" bestFit="1" customWidth="1"/>
    <col min="10503" max="10503" width="11.5703125" style="11" customWidth="1"/>
    <col min="10504" max="10504" width="9.42578125" style="11" bestFit="1" customWidth="1"/>
    <col min="10505" max="10505" width="10.5703125" style="11" bestFit="1" customWidth="1"/>
    <col min="10506" max="10506" width="9.7109375" style="11" bestFit="1" customWidth="1"/>
    <col min="10507" max="10507" width="9.42578125" style="11" bestFit="1" customWidth="1"/>
    <col min="10508" max="10510" width="9.28515625" style="11" bestFit="1" customWidth="1"/>
    <col min="10511" max="10511" width="12.85546875" style="11" customWidth="1"/>
    <col min="10512" max="10753" width="9.140625" style="11"/>
    <col min="10754" max="10754" width="9.42578125" style="11" bestFit="1" customWidth="1"/>
    <col min="10755" max="10755" width="10.5703125" style="11" bestFit="1" customWidth="1"/>
    <col min="10756" max="10756" width="9.7109375" style="11" bestFit="1" customWidth="1"/>
    <col min="10757" max="10758" width="10.5703125" style="11" bestFit="1" customWidth="1"/>
    <col min="10759" max="10759" width="11.5703125" style="11" customWidth="1"/>
    <col min="10760" max="10760" width="9.42578125" style="11" bestFit="1" customWidth="1"/>
    <col min="10761" max="10761" width="10.5703125" style="11" bestFit="1" customWidth="1"/>
    <col min="10762" max="10762" width="9.7109375" style="11" bestFit="1" customWidth="1"/>
    <col min="10763" max="10763" width="9.42578125" style="11" bestFit="1" customWidth="1"/>
    <col min="10764" max="10766" width="9.28515625" style="11" bestFit="1" customWidth="1"/>
    <col min="10767" max="10767" width="12.85546875" style="11" customWidth="1"/>
    <col min="10768" max="11009" width="9.140625" style="11"/>
    <col min="11010" max="11010" width="9.42578125" style="11" bestFit="1" customWidth="1"/>
    <col min="11011" max="11011" width="10.5703125" style="11" bestFit="1" customWidth="1"/>
    <col min="11012" max="11012" width="9.7109375" style="11" bestFit="1" customWidth="1"/>
    <col min="11013" max="11014" width="10.5703125" style="11" bestFit="1" customWidth="1"/>
    <col min="11015" max="11015" width="11.5703125" style="11" customWidth="1"/>
    <col min="11016" max="11016" width="9.42578125" style="11" bestFit="1" customWidth="1"/>
    <col min="11017" max="11017" width="10.5703125" style="11" bestFit="1" customWidth="1"/>
    <col min="11018" max="11018" width="9.7109375" style="11" bestFit="1" customWidth="1"/>
    <col min="11019" max="11019" width="9.42578125" style="11" bestFit="1" customWidth="1"/>
    <col min="11020" max="11022" width="9.28515625" style="11" bestFit="1" customWidth="1"/>
    <col min="11023" max="11023" width="12.85546875" style="11" customWidth="1"/>
    <col min="11024" max="11265" width="9.140625" style="11"/>
    <col min="11266" max="11266" width="9.42578125" style="11" bestFit="1" customWidth="1"/>
    <col min="11267" max="11267" width="10.5703125" style="11" bestFit="1" customWidth="1"/>
    <col min="11268" max="11268" width="9.7109375" style="11" bestFit="1" customWidth="1"/>
    <col min="11269" max="11270" width="10.5703125" style="11" bestFit="1" customWidth="1"/>
    <col min="11271" max="11271" width="11.5703125" style="11" customWidth="1"/>
    <col min="11272" max="11272" width="9.42578125" style="11" bestFit="1" customWidth="1"/>
    <col min="11273" max="11273" width="10.5703125" style="11" bestFit="1" customWidth="1"/>
    <col min="11274" max="11274" width="9.7109375" style="11" bestFit="1" customWidth="1"/>
    <col min="11275" max="11275" width="9.42578125" style="11" bestFit="1" customWidth="1"/>
    <col min="11276" max="11278" width="9.28515625" style="11" bestFit="1" customWidth="1"/>
    <col min="11279" max="11279" width="12.85546875" style="11" customWidth="1"/>
    <col min="11280" max="11521" width="9.140625" style="11"/>
    <col min="11522" max="11522" width="9.42578125" style="11" bestFit="1" customWidth="1"/>
    <col min="11523" max="11523" width="10.5703125" style="11" bestFit="1" customWidth="1"/>
    <col min="11524" max="11524" width="9.7109375" style="11" bestFit="1" customWidth="1"/>
    <col min="11525" max="11526" width="10.5703125" style="11" bestFit="1" customWidth="1"/>
    <col min="11527" max="11527" width="11.5703125" style="11" customWidth="1"/>
    <col min="11528" max="11528" width="9.42578125" style="11" bestFit="1" customWidth="1"/>
    <col min="11529" max="11529" width="10.5703125" style="11" bestFit="1" customWidth="1"/>
    <col min="11530" max="11530" width="9.7109375" style="11" bestFit="1" customWidth="1"/>
    <col min="11531" max="11531" width="9.42578125" style="11" bestFit="1" customWidth="1"/>
    <col min="11532" max="11534" width="9.28515625" style="11" bestFit="1" customWidth="1"/>
    <col min="11535" max="11535" width="12.85546875" style="11" customWidth="1"/>
    <col min="11536" max="11777" width="9.140625" style="11"/>
    <col min="11778" max="11778" width="9.42578125" style="11" bestFit="1" customWidth="1"/>
    <col min="11779" max="11779" width="10.5703125" style="11" bestFit="1" customWidth="1"/>
    <col min="11780" max="11780" width="9.7109375" style="11" bestFit="1" customWidth="1"/>
    <col min="11781" max="11782" width="10.5703125" style="11" bestFit="1" customWidth="1"/>
    <col min="11783" max="11783" width="11.5703125" style="11" customWidth="1"/>
    <col min="11784" max="11784" width="9.42578125" style="11" bestFit="1" customWidth="1"/>
    <col min="11785" max="11785" width="10.5703125" style="11" bestFit="1" customWidth="1"/>
    <col min="11786" max="11786" width="9.7109375" style="11" bestFit="1" customWidth="1"/>
    <col min="11787" max="11787" width="9.42578125" style="11" bestFit="1" customWidth="1"/>
    <col min="11788" max="11790" width="9.28515625" style="11" bestFit="1" customWidth="1"/>
    <col min="11791" max="11791" width="12.85546875" style="11" customWidth="1"/>
    <col min="11792" max="12033" width="9.140625" style="11"/>
    <col min="12034" max="12034" width="9.42578125" style="11" bestFit="1" customWidth="1"/>
    <col min="12035" max="12035" width="10.5703125" style="11" bestFit="1" customWidth="1"/>
    <col min="12036" max="12036" width="9.7109375" style="11" bestFit="1" customWidth="1"/>
    <col min="12037" max="12038" width="10.5703125" style="11" bestFit="1" customWidth="1"/>
    <col min="12039" max="12039" width="11.5703125" style="11" customWidth="1"/>
    <col min="12040" max="12040" width="9.42578125" style="11" bestFit="1" customWidth="1"/>
    <col min="12041" max="12041" width="10.5703125" style="11" bestFit="1" customWidth="1"/>
    <col min="12042" max="12042" width="9.7109375" style="11" bestFit="1" customWidth="1"/>
    <col min="12043" max="12043" width="9.42578125" style="11" bestFit="1" customWidth="1"/>
    <col min="12044" max="12046" width="9.28515625" style="11" bestFit="1" customWidth="1"/>
    <col min="12047" max="12047" width="12.85546875" style="11" customWidth="1"/>
    <col min="12048" max="12289" width="9.140625" style="11"/>
    <col min="12290" max="12290" width="9.42578125" style="11" bestFit="1" customWidth="1"/>
    <col min="12291" max="12291" width="10.5703125" style="11" bestFit="1" customWidth="1"/>
    <col min="12292" max="12292" width="9.7109375" style="11" bestFit="1" customWidth="1"/>
    <col min="12293" max="12294" width="10.5703125" style="11" bestFit="1" customWidth="1"/>
    <col min="12295" max="12295" width="11.5703125" style="11" customWidth="1"/>
    <col min="12296" max="12296" width="9.42578125" style="11" bestFit="1" customWidth="1"/>
    <col min="12297" max="12297" width="10.5703125" style="11" bestFit="1" customWidth="1"/>
    <col min="12298" max="12298" width="9.7109375" style="11" bestFit="1" customWidth="1"/>
    <col min="12299" max="12299" width="9.42578125" style="11" bestFit="1" customWidth="1"/>
    <col min="12300" max="12302" width="9.28515625" style="11" bestFit="1" customWidth="1"/>
    <col min="12303" max="12303" width="12.85546875" style="11" customWidth="1"/>
    <col min="12304" max="12545" width="9.140625" style="11"/>
    <col min="12546" max="12546" width="9.42578125" style="11" bestFit="1" customWidth="1"/>
    <col min="12547" max="12547" width="10.5703125" style="11" bestFit="1" customWidth="1"/>
    <col min="12548" max="12548" width="9.7109375" style="11" bestFit="1" customWidth="1"/>
    <col min="12549" max="12550" width="10.5703125" style="11" bestFit="1" customWidth="1"/>
    <col min="12551" max="12551" width="11.5703125" style="11" customWidth="1"/>
    <col min="12552" max="12552" width="9.42578125" style="11" bestFit="1" customWidth="1"/>
    <col min="12553" max="12553" width="10.5703125" style="11" bestFit="1" customWidth="1"/>
    <col min="12554" max="12554" width="9.7109375" style="11" bestFit="1" customWidth="1"/>
    <col min="12555" max="12555" width="9.42578125" style="11" bestFit="1" customWidth="1"/>
    <col min="12556" max="12558" width="9.28515625" style="11" bestFit="1" customWidth="1"/>
    <col min="12559" max="12559" width="12.85546875" style="11" customWidth="1"/>
    <col min="12560" max="12801" width="9.140625" style="11"/>
    <col min="12802" max="12802" width="9.42578125" style="11" bestFit="1" customWidth="1"/>
    <col min="12803" max="12803" width="10.5703125" style="11" bestFit="1" customWidth="1"/>
    <col min="12804" max="12804" width="9.7109375" style="11" bestFit="1" customWidth="1"/>
    <col min="12805" max="12806" width="10.5703125" style="11" bestFit="1" customWidth="1"/>
    <col min="12807" max="12807" width="11.5703125" style="11" customWidth="1"/>
    <col min="12808" max="12808" width="9.42578125" style="11" bestFit="1" customWidth="1"/>
    <col min="12809" max="12809" width="10.5703125" style="11" bestFit="1" customWidth="1"/>
    <col min="12810" max="12810" width="9.7109375" style="11" bestFit="1" customWidth="1"/>
    <col min="12811" max="12811" width="9.42578125" style="11" bestFit="1" customWidth="1"/>
    <col min="12812" max="12814" width="9.28515625" style="11" bestFit="1" customWidth="1"/>
    <col min="12815" max="12815" width="12.85546875" style="11" customWidth="1"/>
    <col min="12816" max="13057" width="9.140625" style="11"/>
    <col min="13058" max="13058" width="9.42578125" style="11" bestFit="1" customWidth="1"/>
    <col min="13059" max="13059" width="10.5703125" style="11" bestFit="1" customWidth="1"/>
    <col min="13060" max="13060" width="9.7109375" style="11" bestFit="1" customWidth="1"/>
    <col min="13061" max="13062" width="10.5703125" style="11" bestFit="1" customWidth="1"/>
    <col min="13063" max="13063" width="11.5703125" style="11" customWidth="1"/>
    <col min="13064" max="13064" width="9.42578125" style="11" bestFit="1" customWidth="1"/>
    <col min="13065" max="13065" width="10.5703125" style="11" bestFit="1" customWidth="1"/>
    <col min="13066" max="13066" width="9.7109375" style="11" bestFit="1" customWidth="1"/>
    <col min="13067" max="13067" width="9.42578125" style="11" bestFit="1" customWidth="1"/>
    <col min="13068" max="13070" width="9.28515625" style="11" bestFit="1" customWidth="1"/>
    <col min="13071" max="13071" width="12.85546875" style="11" customWidth="1"/>
    <col min="13072" max="13313" width="9.140625" style="11"/>
    <col min="13314" max="13314" width="9.42578125" style="11" bestFit="1" customWidth="1"/>
    <col min="13315" max="13315" width="10.5703125" style="11" bestFit="1" customWidth="1"/>
    <col min="13316" max="13316" width="9.7109375" style="11" bestFit="1" customWidth="1"/>
    <col min="13317" max="13318" width="10.5703125" style="11" bestFit="1" customWidth="1"/>
    <col min="13319" max="13319" width="11.5703125" style="11" customWidth="1"/>
    <col min="13320" max="13320" width="9.42578125" style="11" bestFit="1" customWidth="1"/>
    <col min="13321" max="13321" width="10.5703125" style="11" bestFit="1" customWidth="1"/>
    <col min="13322" max="13322" width="9.7109375" style="11" bestFit="1" customWidth="1"/>
    <col min="13323" max="13323" width="9.42578125" style="11" bestFit="1" customWidth="1"/>
    <col min="13324" max="13326" width="9.28515625" style="11" bestFit="1" customWidth="1"/>
    <col min="13327" max="13327" width="12.85546875" style="11" customWidth="1"/>
    <col min="13328" max="13569" width="9.140625" style="11"/>
    <col min="13570" max="13570" width="9.42578125" style="11" bestFit="1" customWidth="1"/>
    <col min="13571" max="13571" width="10.5703125" style="11" bestFit="1" customWidth="1"/>
    <col min="13572" max="13572" width="9.7109375" style="11" bestFit="1" customWidth="1"/>
    <col min="13573" max="13574" width="10.5703125" style="11" bestFit="1" customWidth="1"/>
    <col min="13575" max="13575" width="11.5703125" style="11" customWidth="1"/>
    <col min="13576" max="13576" width="9.42578125" style="11" bestFit="1" customWidth="1"/>
    <col min="13577" max="13577" width="10.5703125" style="11" bestFit="1" customWidth="1"/>
    <col min="13578" max="13578" width="9.7109375" style="11" bestFit="1" customWidth="1"/>
    <col min="13579" max="13579" width="9.42578125" style="11" bestFit="1" customWidth="1"/>
    <col min="13580" max="13582" width="9.28515625" style="11" bestFit="1" customWidth="1"/>
    <col min="13583" max="13583" width="12.85546875" style="11" customWidth="1"/>
    <col min="13584" max="13825" width="9.140625" style="11"/>
    <col min="13826" max="13826" width="9.42578125" style="11" bestFit="1" customWidth="1"/>
    <col min="13827" max="13827" width="10.5703125" style="11" bestFit="1" customWidth="1"/>
    <col min="13828" max="13828" width="9.7109375" style="11" bestFit="1" customWidth="1"/>
    <col min="13829" max="13830" width="10.5703125" style="11" bestFit="1" customWidth="1"/>
    <col min="13831" max="13831" width="11.5703125" style="11" customWidth="1"/>
    <col min="13832" max="13832" width="9.42578125" style="11" bestFit="1" customWidth="1"/>
    <col min="13833" max="13833" width="10.5703125" style="11" bestFit="1" customWidth="1"/>
    <col min="13834" max="13834" width="9.7109375" style="11" bestFit="1" customWidth="1"/>
    <col min="13835" max="13835" width="9.42578125" style="11" bestFit="1" customWidth="1"/>
    <col min="13836" max="13838" width="9.28515625" style="11" bestFit="1" customWidth="1"/>
    <col min="13839" max="13839" width="12.85546875" style="11" customWidth="1"/>
    <col min="13840" max="14081" width="9.140625" style="11"/>
    <col min="14082" max="14082" width="9.42578125" style="11" bestFit="1" customWidth="1"/>
    <col min="14083" max="14083" width="10.5703125" style="11" bestFit="1" customWidth="1"/>
    <col min="14084" max="14084" width="9.7109375" style="11" bestFit="1" customWidth="1"/>
    <col min="14085" max="14086" width="10.5703125" style="11" bestFit="1" customWidth="1"/>
    <col min="14087" max="14087" width="11.5703125" style="11" customWidth="1"/>
    <col min="14088" max="14088" width="9.42578125" style="11" bestFit="1" customWidth="1"/>
    <col min="14089" max="14089" width="10.5703125" style="11" bestFit="1" customWidth="1"/>
    <col min="14090" max="14090" width="9.7109375" style="11" bestFit="1" customWidth="1"/>
    <col min="14091" max="14091" width="9.42578125" style="11" bestFit="1" customWidth="1"/>
    <col min="14092" max="14094" width="9.28515625" style="11" bestFit="1" customWidth="1"/>
    <col min="14095" max="14095" width="12.85546875" style="11" customWidth="1"/>
    <col min="14096" max="14337" width="9.140625" style="11"/>
    <col min="14338" max="14338" width="9.42578125" style="11" bestFit="1" customWidth="1"/>
    <col min="14339" max="14339" width="10.5703125" style="11" bestFit="1" customWidth="1"/>
    <col min="14340" max="14340" width="9.7109375" style="11" bestFit="1" customWidth="1"/>
    <col min="14341" max="14342" width="10.5703125" style="11" bestFit="1" customWidth="1"/>
    <col min="14343" max="14343" width="11.5703125" style="11" customWidth="1"/>
    <col min="14344" max="14344" width="9.42578125" style="11" bestFit="1" customWidth="1"/>
    <col min="14345" max="14345" width="10.5703125" style="11" bestFit="1" customWidth="1"/>
    <col min="14346" max="14346" width="9.7109375" style="11" bestFit="1" customWidth="1"/>
    <col min="14347" max="14347" width="9.42578125" style="11" bestFit="1" customWidth="1"/>
    <col min="14348" max="14350" width="9.28515625" style="11" bestFit="1" customWidth="1"/>
    <col min="14351" max="14351" width="12.85546875" style="11" customWidth="1"/>
    <col min="14352" max="14593" width="9.140625" style="11"/>
    <col min="14594" max="14594" width="9.42578125" style="11" bestFit="1" customWidth="1"/>
    <col min="14595" max="14595" width="10.5703125" style="11" bestFit="1" customWidth="1"/>
    <col min="14596" max="14596" width="9.7109375" style="11" bestFit="1" customWidth="1"/>
    <col min="14597" max="14598" width="10.5703125" style="11" bestFit="1" customWidth="1"/>
    <col min="14599" max="14599" width="11.5703125" style="11" customWidth="1"/>
    <col min="14600" max="14600" width="9.42578125" style="11" bestFit="1" customWidth="1"/>
    <col min="14601" max="14601" width="10.5703125" style="11" bestFit="1" customWidth="1"/>
    <col min="14602" max="14602" width="9.7109375" style="11" bestFit="1" customWidth="1"/>
    <col min="14603" max="14603" width="9.42578125" style="11" bestFit="1" customWidth="1"/>
    <col min="14604" max="14606" width="9.28515625" style="11" bestFit="1" customWidth="1"/>
    <col min="14607" max="14607" width="12.85546875" style="11" customWidth="1"/>
    <col min="14608" max="14849" width="9.140625" style="11"/>
    <col min="14850" max="14850" width="9.42578125" style="11" bestFit="1" customWidth="1"/>
    <col min="14851" max="14851" width="10.5703125" style="11" bestFit="1" customWidth="1"/>
    <col min="14852" max="14852" width="9.7109375" style="11" bestFit="1" customWidth="1"/>
    <col min="14853" max="14854" width="10.5703125" style="11" bestFit="1" customWidth="1"/>
    <col min="14855" max="14855" width="11.5703125" style="11" customWidth="1"/>
    <col min="14856" max="14856" width="9.42578125" style="11" bestFit="1" customWidth="1"/>
    <col min="14857" max="14857" width="10.5703125" style="11" bestFit="1" customWidth="1"/>
    <col min="14858" max="14858" width="9.7109375" style="11" bestFit="1" customWidth="1"/>
    <col min="14859" max="14859" width="9.42578125" style="11" bestFit="1" customWidth="1"/>
    <col min="14860" max="14862" width="9.28515625" style="11" bestFit="1" customWidth="1"/>
    <col min="14863" max="14863" width="12.85546875" style="11" customWidth="1"/>
    <col min="14864" max="15105" width="9.140625" style="11"/>
    <col min="15106" max="15106" width="9.42578125" style="11" bestFit="1" customWidth="1"/>
    <col min="15107" max="15107" width="10.5703125" style="11" bestFit="1" customWidth="1"/>
    <col min="15108" max="15108" width="9.7109375" style="11" bestFit="1" customWidth="1"/>
    <col min="15109" max="15110" width="10.5703125" style="11" bestFit="1" customWidth="1"/>
    <col min="15111" max="15111" width="11.5703125" style="11" customWidth="1"/>
    <col min="15112" max="15112" width="9.42578125" style="11" bestFit="1" customWidth="1"/>
    <col min="15113" max="15113" width="10.5703125" style="11" bestFit="1" customWidth="1"/>
    <col min="15114" max="15114" width="9.7109375" style="11" bestFit="1" customWidth="1"/>
    <col min="15115" max="15115" width="9.42578125" style="11" bestFit="1" customWidth="1"/>
    <col min="15116" max="15118" width="9.28515625" style="11" bestFit="1" customWidth="1"/>
    <col min="15119" max="15119" width="12.85546875" style="11" customWidth="1"/>
    <col min="15120" max="15361" width="9.140625" style="11"/>
    <col min="15362" max="15362" width="9.42578125" style="11" bestFit="1" customWidth="1"/>
    <col min="15363" max="15363" width="10.5703125" style="11" bestFit="1" customWidth="1"/>
    <col min="15364" max="15364" width="9.7109375" style="11" bestFit="1" customWidth="1"/>
    <col min="15365" max="15366" width="10.5703125" style="11" bestFit="1" customWidth="1"/>
    <col min="15367" max="15367" width="11.5703125" style="11" customWidth="1"/>
    <col min="15368" max="15368" width="9.42578125" style="11" bestFit="1" customWidth="1"/>
    <col min="15369" max="15369" width="10.5703125" style="11" bestFit="1" customWidth="1"/>
    <col min="15370" max="15370" width="9.7109375" style="11" bestFit="1" customWidth="1"/>
    <col min="15371" max="15371" width="9.42578125" style="11" bestFit="1" customWidth="1"/>
    <col min="15372" max="15374" width="9.28515625" style="11" bestFit="1" customWidth="1"/>
    <col min="15375" max="15375" width="12.85546875" style="11" customWidth="1"/>
    <col min="15376" max="15617" width="9.140625" style="11"/>
    <col min="15618" max="15618" width="9.42578125" style="11" bestFit="1" customWidth="1"/>
    <col min="15619" max="15619" width="10.5703125" style="11" bestFit="1" customWidth="1"/>
    <col min="15620" max="15620" width="9.7109375" style="11" bestFit="1" customWidth="1"/>
    <col min="15621" max="15622" width="10.5703125" style="11" bestFit="1" customWidth="1"/>
    <col min="15623" max="15623" width="11.5703125" style="11" customWidth="1"/>
    <col min="15624" max="15624" width="9.42578125" style="11" bestFit="1" customWidth="1"/>
    <col min="15625" max="15625" width="10.5703125" style="11" bestFit="1" customWidth="1"/>
    <col min="15626" max="15626" width="9.7109375" style="11" bestFit="1" customWidth="1"/>
    <col min="15627" max="15627" width="9.42578125" style="11" bestFit="1" customWidth="1"/>
    <col min="15628" max="15630" width="9.28515625" style="11" bestFit="1" customWidth="1"/>
    <col min="15631" max="15631" width="12.85546875" style="11" customWidth="1"/>
    <col min="15632" max="15873" width="9.140625" style="11"/>
    <col min="15874" max="15874" width="9.42578125" style="11" bestFit="1" customWidth="1"/>
    <col min="15875" max="15875" width="10.5703125" style="11" bestFit="1" customWidth="1"/>
    <col min="15876" max="15876" width="9.7109375" style="11" bestFit="1" customWidth="1"/>
    <col min="15877" max="15878" width="10.5703125" style="11" bestFit="1" customWidth="1"/>
    <col min="15879" max="15879" width="11.5703125" style="11" customWidth="1"/>
    <col min="15880" max="15880" width="9.42578125" style="11" bestFit="1" customWidth="1"/>
    <col min="15881" max="15881" width="10.5703125" style="11" bestFit="1" customWidth="1"/>
    <col min="15882" max="15882" width="9.7109375" style="11" bestFit="1" customWidth="1"/>
    <col min="15883" max="15883" width="9.42578125" style="11" bestFit="1" customWidth="1"/>
    <col min="15884" max="15886" width="9.28515625" style="11" bestFit="1" customWidth="1"/>
    <col min="15887" max="15887" width="12.85546875" style="11" customWidth="1"/>
    <col min="15888" max="16129" width="9.140625" style="11"/>
    <col min="16130" max="16130" width="9.42578125" style="11" bestFit="1" customWidth="1"/>
    <col min="16131" max="16131" width="10.5703125" style="11" bestFit="1" customWidth="1"/>
    <col min="16132" max="16132" width="9.7109375" style="11" bestFit="1" customWidth="1"/>
    <col min="16133" max="16134" width="10.5703125" style="11" bestFit="1" customWidth="1"/>
    <col min="16135" max="16135" width="11.5703125" style="11" customWidth="1"/>
    <col min="16136" max="16136" width="9.42578125" style="11" bestFit="1" customWidth="1"/>
    <col min="16137" max="16137" width="10.5703125" style="11" bestFit="1" customWidth="1"/>
    <col min="16138" max="16138" width="9.7109375" style="11" bestFit="1" customWidth="1"/>
    <col min="16139" max="16139" width="9.42578125" style="11" bestFit="1" customWidth="1"/>
    <col min="16140" max="16142" width="9.28515625" style="11" bestFit="1" customWidth="1"/>
    <col min="16143" max="16143" width="12.85546875" style="11" customWidth="1"/>
    <col min="16144" max="16384" width="9.140625" style="11"/>
  </cols>
  <sheetData>
    <row r="1" spans="1:15" x14ac:dyDescent="0.2">
      <c r="A1" s="1"/>
      <c r="B1" s="2" t="s">
        <v>0</v>
      </c>
      <c r="C1" s="3" t="s">
        <v>1</v>
      </c>
      <c r="D1" s="4"/>
      <c r="E1" s="5" t="s">
        <v>2</v>
      </c>
      <c r="F1" s="5" t="s">
        <v>3</v>
      </c>
      <c r="G1" s="6" t="s">
        <v>4</v>
      </c>
      <c r="H1" s="6"/>
      <c r="I1" s="5"/>
      <c r="J1" s="7"/>
      <c r="K1" s="8"/>
      <c r="L1" s="9"/>
      <c r="M1" s="10" t="s">
        <v>5</v>
      </c>
      <c r="O1" s="8"/>
    </row>
    <row r="2" spans="1:15" ht="12.75" x14ac:dyDescent="0.2">
      <c r="A2" s="12" t="s">
        <v>6</v>
      </c>
      <c r="B2" s="13"/>
      <c r="C2" s="14"/>
      <c r="D2" s="15" t="s">
        <v>7</v>
      </c>
      <c r="E2" s="16"/>
      <c r="F2" s="5" t="s">
        <v>8</v>
      </c>
      <c r="G2" s="5"/>
      <c r="H2" s="17"/>
      <c r="I2" s="6"/>
      <c r="J2" s="7"/>
      <c r="K2" s="8"/>
      <c r="L2" s="18" t="s">
        <v>9</v>
      </c>
      <c r="M2" s="10" t="s">
        <v>10</v>
      </c>
      <c r="O2" s="19"/>
    </row>
    <row r="3" spans="1:15" x14ac:dyDescent="0.2">
      <c r="A3" s="20">
        <v>45473</v>
      </c>
      <c r="B3" s="1"/>
      <c r="C3" s="21"/>
      <c r="D3" s="21"/>
      <c r="E3" s="21"/>
      <c r="F3" s="8"/>
      <c r="G3" s="8"/>
      <c r="H3" s="22"/>
      <c r="I3" s="23" t="s">
        <v>11</v>
      </c>
      <c r="J3" s="24"/>
      <c r="K3" s="24"/>
      <c r="L3" s="25" t="s">
        <v>12</v>
      </c>
      <c r="M3" s="26"/>
      <c r="N3" s="26"/>
      <c r="O3" s="27"/>
    </row>
    <row r="4" spans="1:15" x14ac:dyDescent="0.2">
      <c r="A4" s="28" t="s">
        <v>13</v>
      </c>
      <c r="B4" s="28" t="s">
        <v>14</v>
      </c>
      <c r="C4" s="29" t="s">
        <v>15</v>
      </c>
      <c r="D4" s="30" t="s">
        <v>16</v>
      </c>
      <c r="E4" s="31" t="s">
        <v>17</v>
      </c>
      <c r="F4" s="29" t="s">
        <v>18</v>
      </c>
      <c r="G4" s="29" t="s">
        <v>19</v>
      </c>
      <c r="H4" s="32" t="s">
        <v>20</v>
      </c>
      <c r="I4" s="29" t="s">
        <v>21</v>
      </c>
      <c r="J4" s="33" t="s">
        <v>22</v>
      </c>
      <c r="K4" s="31" t="s">
        <v>23</v>
      </c>
      <c r="L4" s="29" t="s">
        <v>24</v>
      </c>
      <c r="M4" s="33" t="s">
        <v>25</v>
      </c>
      <c r="N4" s="34" t="s">
        <v>26</v>
      </c>
      <c r="O4" s="35" t="s">
        <v>27</v>
      </c>
    </row>
    <row r="5" spans="1:15" x14ac:dyDescent="0.2">
      <c r="A5" s="36" t="s">
        <v>28</v>
      </c>
      <c r="B5" s="37">
        <v>660</v>
      </c>
      <c r="C5" s="38">
        <f>SUM(B5*0.1)</f>
        <v>66</v>
      </c>
      <c r="D5" s="38">
        <v>7</v>
      </c>
      <c r="E5" s="38">
        <v>30</v>
      </c>
      <c r="F5" s="39">
        <f>SUM(C5:E5)</f>
        <v>103</v>
      </c>
      <c r="G5" s="39">
        <v>40</v>
      </c>
      <c r="H5" s="40">
        <v>45434</v>
      </c>
      <c r="I5" s="41">
        <f>SUM(F5-G5)-G6</f>
        <v>3</v>
      </c>
      <c r="J5" s="42">
        <v>-4.66</v>
      </c>
      <c r="K5" s="43"/>
      <c r="L5" s="44"/>
      <c r="M5" s="39"/>
      <c r="N5" s="44"/>
      <c r="O5" s="45">
        <f>SUM(I5:N7)</f>
        <v>-1.6600000000000001</v>
      </c>
    </row>
    <row r="6" spans="1:15" x14ac:dyDescent="0.2">
      <c r="A6" s="46"/>
      <c r="B6" s="47"/>
      <c r="C6" s="48"/>
      <c r="D6" s="48"/>
      <c r="E6" s="48"/>
      <c r="F6" s="49"/>
      <c r="G6" s="49">
        <v>60</v>
      </c>
      <c r="H6" s="50">
        <v>45470</v>
      </c>
      <c r="I6" s="51"/>
      <c r="J6" s="52"/>
      <c r="K6" s="53"/>
      <c r="L6" s="54"/>
      <c r="M6" s="49"/>
      <c r="N6" s="54"/>
      <c r="O6" s="55"/>
    </row>
    <row r="7" spans="1:15" x14ac:dyDescent="0.2">
      <c r="A7" s="56"/>
      <c r="B7" s="57"/>
      <c r="C7" s="58"/>
      <c r="D7" s="58"/>
      <c r="E7" s="58"/>
      <c r="F7" s="59"/>
      <c r="G7" s="59"/>
      <c r="H7" s="60" t="s">
        <v>29</v>
      </c>
      <c r="I7" s="61">
        <v>-3</v>
      </c>
      <c r="J7" s="62">
        <v>3</v>
      </c>
      <c r="K7" s="63"/>
      <c r="L7" s="64"/>
      <c r="M7" s="59"/>
      <c r="N7" s="64"/>
      <c r="O7" s="65"/>
    </row>
    <row r="8" spans="1:15" x14ac:dyDescent="0.2">
      <c r="A8" s="66" t="s">
        <v>30</v>
      </c>
      <c r="B8" s="47">
        <v>635</v>
      </c>
      <c r="C8" s="48">
        <f>(SUM(B8:B9))*0.1</f>
        <v>131.70000000000002</v>
      </c>
      <c r="D8" s="48">
        <v>7</v>
      </c>
      <c r="E8" s="48">
        <v>60</v>
      </c>
      <c r="F8" s="49">
        <f>SUM(C8:E9)</f>
        <v>198.70000000000002</v>
      </c>
      <c r="G8" s="49">
        <v>168.7</v>
      </c>
      <c r="H8" s="67">
        <v>45471</v>
      </c>
      <c r="I8" s="68">
        <f>SUM(F8-G8)</f>
        <v>30.000000000000028</v>
      </c>
      <c r="J8" s="49"/>
      <c r="K8" s="69"/>
      <c r="L8" s="70"/>
      <c r="M8" s="71"/>
      <c r="O8" s="72">
        <f>SUM(I8:N9)</f>
        <v>30.000000000000028</v>
      </c>
    </row>
    <row r="9" spans="1:15" x14ac:dyDescent="0.2">
      <c r="A9" s="66" t="s">
        <v>31</v>
      </c>
      <c r="B9" s="47">
        <v>682</v>
      </c>
      <c r="C9" s="48"/>
      <c r="D9" s="48"/>
      <c r="E9" s="48"/>
      <c r="F9" s="49"/>
      <c r="G9" s="49"/>
      <c r="H9" s="67"/>
      <c r="I9" s="68"/>
      <c r="J9" s="49"/>
      <c r="K9" s="53"/>
      <c r="L9" s="73"/>
      <c r="M9" s="71"/>
      <c r="N9" s="74"/>
      <c r="O9" s="75"/>
    </row>
    <row r="10" spans="1:15" x14ac:dyDescent="0.2">
      <c r="A10" s="76" t="s">
        <v>32</v>
      </c>
      <c r="B10" s="77">
        <v>605</v>
      </c>
      <c r="C10" s="78">
        <f>SUM(B10*0.1)</f>
        <v>60.5</v>
      </c>
      <c r="D10" s="78">
        <v>7</v>
      </c>
      <c r="E10" s="78">
        <v>30</v>
      </c>
      <c r="F10" s="79">
        <f>SUM(C10:E10)</f>
        <v>97.5</v>
      </c>
      <c r="G10" s="79"/>
      <c r="H10" s="80"/>
      <c r="I10" s="81">
        <f>SUM(F10-G10)</f>
        <v>97.5</v>
      </c>
      <c r="J10" s="82">
        <v>-0.12</v>
      </c>
      <c r="K10" s="10"/>
      <c r="L10" s="70"/>
      <c r="M10" s="79"/>
      <c r="O10" s="83">
        <f t="shared" ref="O10:O82" si="0">SUM(I10:N10)</f>
        <v>97.38</v>
      </c>
    </row>
    <row r="11" spans="1:15" x14ac:dyDescent="0.2">
      <c r="A11" s="84" t="s">
        <v>33</v>
      </c>
      <c r="B11" s="85">
        <v>670</v>
      </c>
      <c r="C11" s="86">
        <f>SUM(B11*0.1)</f>
        <v>67</v>
      </c>
      <c r="D11" s="86">
        <v>7</v>
      </c>
      <c r="E11" s="86">
        <v>30</v>
      </c>
      <c r="F11" s="87">
        <f>SUM(C11:E11)</f>
        <v>104</v>
      </c>
      <c r="G11" s="87"/>
      <c r="H11" s="88"/>
      <c r="I11" s="89">
        <f>SUM(F11-G11)</f>
        <v>104</v>
      </c>
      <c r="J11" s="90"/>
      <c r="K11" s="91">
        <v>3.37</v>
      </c>
      <c r="L11" s="92"/>
      <c r="M11" s="87"/>
      <c r="N11" s="93"/>
      <c r="O11" s="94">
        <f t="shared" si="0"/>
        <v>107.37</v>
      </c>
    </row>
    <row r="12" spans="1:15" x14ac:dyDescent="0.2">
      <c r="A12" s="95" t="s">
        <v>34</v>
      </c>
      <c r="B12" s="96">
        <v>606</v>
      </c>
      <c r="C12" s="97">
        <f>SUM(B12*0.1)</f>
        <v>60.6</v>
      </c>
      <c r="D12" s="97">
        <v>7</v>
      </c>
      <c r="E12" s="98">
        <v>30</v>
      </c>
      <c r="F12" s="59">
        <f>SUM(C12:E12)</f>
        <v>97.6</v>
      </c>
      <c r="G12" s="59">
        <v>97.6</v>
      </c>
      <c r="H12" s="99">
        <v>45465</v>
      </c>
      <c r="I12" s="100">
        <f>SUM(F12-G12)</f>
        <v>0</v>
      </c>
      <c r="J12" s="59"/>
      <c r="K12" s="63"/>
      <c r="L12" s="101"/>
      <c r="M12" s="59"/>
      <c r="N12" s="54"/>
      <c r="O12" s="102">
        <f t="shared" si="0"/>
        <v>0</v>
      </c>
    </row>
    <row r="13" spans="1:15" x14ac:dyDescent="0.2">
      <c r="A13" s="103" t="s">
        <v>35</v>
      </c>
      <c r="B13" s="1">
        <v>730</v>
      </c>
      <c r="C13" s="104">
        <f>(SUM(B13:B14))*0.1</f>
        <v>135</v>
      </c>
      <c r="D13" s="104">
        <v>7</v>
      </c>
      <c r="E13" s="104">
        <v>60</v>
      </c>
      <c r="F13" s="71">
        <f>SUM(C13:E14)</f>
        <v>202</v>
      </c>
      <c r="G13" s="71"/>
      <c r="H13" s="22"/>
      <c r="I13" s="105">
        <f>SUM(F13-G13)-G14</f>
        <v>202</v>
      </c>
      <c r="J13" s="106"/>
      <c r="K13" s="107"/>
      <c r="L13" s="108"/>
      <c r="M13" s="71"/>
      <c r="N13" s="109"/>
      <c r="O13" s="110">
        <f>SUM(I13:N14)</f>
        <v>202</v>
      </c>
    </row>
    <row r="14" spans="1:15" x14ac:dyDescent="0.2">
      <c r="A14" s="103" t="s">
        <v>36</v>
      </c>
      <c r="B14" s="1">
        <v>620</v>
      </c>
      <c r="C14" s="104"/>
      <c r="D14" s="104"/>
      <c r="E14" s="104"/>
      <c r="F14" s="71"/>
      <c r="G14" s="71"/>
      <c r="H14" s="111"/>
      <c r="I14" s="112"/>
      <c r="J14" s="87"/>
      <c r="K14" s="113"/>
      <c r="L14" s="73"/>
      <c r="M14" s="71"/>
      <c r="N14" s="74"/>
      <c r="O14" s="114"/>
    </row>
    <row r="15" spans="1:15" x14ac:dyDescent="0.2">
      <c r="A15" s="115" t="s">
        <v>37</v>
      </c>
      <c r="B15" s="116">
        <v>680</v>
      </c>
      <c r="C15" s="117">
        <f>SUM(B15*0.1)</f>
        <v>68</v>
      </c>
      <c r="D15" s="117">
        <v>7</v>
      </c>
      <c r="E15" s="117">
        <v>30</v>
      </c>
      <c r="F15" s="118">
        <f>SUM(C15:E15)</f>
        <v>105</v>
      </c>
      <c r="G15" s="118"/>
      <c r="H15" s="119"/>
      <c r="I15" s="120">
        <f>SUM(F15-G15)</f>
        <v>105</v>
      </c>
      <c r="J15" s="121"/>
      <c r="K15" s="122"/>
      <c r="L15" s="70"/>
      <c r="M15" s="118"/>
      <c r="O15" s="83">
        <f t="shared" si="0"/>
        <v>105</v>
      </c>
    </row>
    <row r="16" spans="1:15" x14ac:dyDescent="0.2">
      <c r="A16" s="123" t="s">
        <v>38</v>
      </c>
      <c r="B16" s="124">
        <v>635</v>
      </c>
      <c r="C16" s="38">
        <f>SUM(B16*0.1)</f>
        <v>63.5</v>
      </c>
      <c r="D16" s="38">
        <v>7</v>
      </c>
      <c r="E16" s="38">
        <v>30</v>
      </c>
      <c r="F16" s="39">
        <f>SUM(C16:E16)</f>
        <v>100.5</v>
      </c>
      <c r="G16" s="39">
        <v>30</v>
      </c>
      <c r="H16" s="40">
        <v>45323</v>
      </c>
      <c r="I16" s="125">
        <f>SUM(F16-G16)-G17-G18-G19</f>
        <v>0</v>
      </c>
      <c r="J16" s="39"/>
      <c r="K16" s="43"/>
      <c r="L16" s="44"/>
      <c r="M16" s="39"/>
      <c r="N16" s="44"/>
      <c r="O16" s="126">
        <f>SUM(I16:N19)</f>
        <v>0</v>
      </c>
    </row>
    <row r="17" spans="1:15" x14ac:dyDescent="0.2">
      <c r="A17" s="127"/>
      <c r="B17" s="128"/>
      <c r="C17" s="48"/>
      <c r="D17" s="48"/>
      <c r="E17" s="48"/>
      <c r="F17" s="49"/>
      <c r="G17" s="49">
        <v>30</v>
      </c>
      <c r="H17" s="50">
        <v>45352</v>
      </c>
      <c r="I17" s="129"/>
      <c r="J17" s="49"/>
      <c r="K17" s="53"/>
      <c r="L17" s="54"/>
      <c r="M17" s="49"/>
      <c r="N17" s="54"/>
      <c r="O17" s="102"/>
    </row>
    <row r="18" spans="1:15" x14ac:dyDescent="0.2">
      <c r="A18" s="127"/>
      <c r="B18" s="128"/>
      <c r="C18" s="48"/>
      <c r="D18" s="48"/>
      <c r="E18" s="48"/>
      <c r="F18" s="49"/>
      <c r="G18" s="49">
        <v>30</v>
      </c>
      <c r="H18" s="50">
        <v>45386</v>
      </c>
      <c r="I18" s="129"/>
      <c r="J18" s="49"/>
      <c r="K18" s="53"/>
      <c r="L18" s="54"/>
      <c r="M18" s="49"/>
      <c r="N18" s="54"/>
      <c r="O18" s="102"/>
    </row>
    <row r="19" spans="1:15" x14ac:dyDescent="0.2">
      <c r="A19" s="95"/>
      <c r="B19" s="96"/>
      <c r="C19" s="58"/>
      <c r="D19" s="58"/>
      <c r="E19" s="58"/>
      <c r="F19" s="59"/>
      <c r="G19" s="59">
        <v>10.5</v>
      </c>
      <c r="H19" s="99">
        <v>45469</v>
      </c>
      <c r="I19" s="100"/>
      <c r="J19" s="59"/>
      <c r="K19" s="63"/>
      <c r="L19" s="64"/>
      <c r="M19" s="59"/>
      <c r="N19" s="64"/>
      <c r="O19" s="130"/>
    </row>
    <row r="20" spans="1:15" x14ac:dyDescent="0.2">
      <c r="A20" s="66" t="s">
        <v>39</v>
      </c>
      <c r="B20" s="1">
        <v>620</v>
      </c>
      <c r="C20" s="104">
        <f>(SUM(B20:B21))*0.1</f>
        <v>124</v>
      </c>
      <c r="D20" s="104">
        <v>7</v>
      </c>
      <c r="E20" s="104">
        <v>60</v>
      </c>
      <c r="F20" s="71">
        <f>SUM(C20:E21)</f>
        <v>191</v>
      </c>
      <c r="G20" s="71"/>
      <c r="H20" s="131"/>
      <c r="I20" s="132">
        <f>SUM(F20-G20)</f>
        <v>191</v>
      </c>
      <c r="J20" s="71"/>
      <c r="K20" s="133">
        <v>0.72</v>
      </c>
      <c r="L20" s="70"/>
      <c r="M20" s="71"/>
      <c r="O20" s="83">
        <f>SUM(I20:N21)</f>
        <v>191.72</v>
      </c>
    </row>
    <row r="21" spans="1:15" x14ac:dyDescent="0.2">
      <c r="A21" s="66" t="s">
        <v>40</v>
      </c>
      <c r="B21" s="1">
        <v>620</v>
      </c>
      <c r="C21" s="104"/>
      <c r="D21" s="104"/>
      <c r="E21" s="104"/>
      <c r="F21" s="71"/>
      <c r="G21" s="71"/>
      <c r="H21" s="131"/>
      <c r="I21" s="132"/>
      <c r="J21" s="71"/>
      <c r="K21" s="133"/>
      <c r="L21" s="73"/>
      <c r="M21" s="71"/>
      <c r="N21" s="74"/>
      <c r="O21" s="114"/>
    </row>
    <row r="22" spans="1:15" x14ac:dyDescent="0.2">
      <c r="A22" s="134" t="s">
        <v>41</v>
      </c>
      <c r="B22" s="37">
        <v>620</v>
      </c>
      <c r="C22" s="38">
        <f>SUM(B22*0.1)</f>
        <v>62</v>
      </c>
      <c r="D22" s="38">
        <v>7</v>
      </c>
      <c r="E22" s="38">
        <v>30</v>
      </c>
      <c r="F22" s="39">
        <f>SUM(C22:E22)</f>
        <v>99</v>
      </c>
      <c r="G22" s="39">
        <v>99</v>
      </c>
      <c r="H22" s="135">
        <v>45470</v>
      </c>
      <c r="I22" s="41">
        <f>SUM(F22-G22)</f>
        <v>0</v>
      </c>
      <c r="J22" s="39"/>
      <c r="K22" s="136"/>
      <c r="L22" s="101"/>
      <c r="M22" s="39"/>
      <c r="N22" s="54"/>
      <c r="O22" s="102">
        <f t="shared" si="0"/>
        <v>0</v>
      </c>
    </row>
    <row r="23" spans="1:15" x14ac:dyDescent="0.2">
      <c r="A23" s="76" t="s">
        <v>42</v>
      </c>
      <c r="B23" s="137">
        <v>620</v>
      </c>
      <c r="C23" s="138">
        <f>SUM(B23*0.1)</f>
        <v>62</v>
      </c>
      <c r="D23" s="138">
        <v>7</v>
      </c>
      <c r="E23" s="138">
        <v>30</v>
      </c>
      <c r="F23" s="139">
        <f>SUM(C23:E23)</f>
        <v>99</v>
      </c>
      <c r="G23" s="139">
        <v>126</v>
      </c>
      <c r="H23" s="140">
        <v>46565</v>
      </c>
      <c r="I23" s="141">
        <f>SUM(F23-G23)</f>
        <v>-27</v>
      </c>
      <c r="J23" s="82">
        <v>-0.17</v>
      </c>
      <c r="K23" s="142"/>
      <c r="L23" s="143"/>
      <c r="M23" s="138"/>
      <c r="N23" s="144"/>
      <c r="O23" s="145">
        <f t="shared" si="0"/>
        <v>-27.17</v>
      </c>
    </row>
    <row r="24" spans="1:15" x14ac:dyDescent="0.2">
      <c r="A24" s="146" t="s">
        <v>43</v>
      </c>
      <c r="B24" s="128">
        <v>887</v>
      </c>
      <c r="C24" s="147">
        <f>SUM(B24*0.1)</f>
        <v>88.7</v>
      </c>
      <c r="D24" s="147">
        <v>7</v>
      </c>
      <c r="E24" s="148">
        <v>30</v>
      </c>
      <c r="F24" s="148">
        <f>SUM(C24:E24)</f>
        <v>125.7</v>
      </c>
      <c r="G24" s="148">
        <v>95.7</v>
      </c>
      <c r="H24" s="149">
        <v>45463</v>
      </c>
      <c r="I24" s="150">
        <f>SUM(F24-G24)</f>
        <v>30</v>
      </c>
      <c r="J24" s="148"/>
      <c r="K24" s="151"/>
      <c r="L24" s="101"/>
      <c r="M24" s="148"/>
      <c r="N24" s="54"/>
      <c r="O24" s="72">
        <f t="shared" si="0"/>
        <v>30</v>
      </c>
    </row>
    <row r="25" spans="1:15" x14ac:dyDescent="0.2">
      <c r="A25" s="152" t="s">
        <v>44</v>
      </c>
      <c r="B25" s="153">
        <v>778</v>
      </c>
      <c r="C25" s="154">
        <f>SUM(B25*0.1)</f>
        <v>77.800000000000011</v>
      </c>
      <c r="D25" s="154">
        <v>7</v>
      </c>
      <c r="E25" s="154">
        <v>30</v>
      </c>
      <c r="F25" s="139">
        <f>SUM(C25:E25)</f>
        <v>114.80000000000001</v>
      </c>
      <c r="G25" s="139">
        <v>115</v>
      </c>
      <c r="H25" s="155">
        <v>45437</v>
      </c>
      <c r="I25" s="156">
        <f>SUM(F25-G25)</f>
        <v>-0.19999999999998863</v>
      </c>
      <c r="J25" s="82">
        <v>-0.77</v>
      </c>
      <c r="K25" s="142"/>
      <c r="L25" s="143"/>
      <c r="M25" s="139"/>
      <c r="N25" s="144"/>
      <c r="O25" s="145">
        <f t="shared" si="0"/>
        <v>-0.96999999999998865</v>
      </c>
    </row>
    <row r="26" spans="1:15" x14ac:dyDescent="0.2">
      <c r="A26" s="66" t="s">
        <v>45</v>
      </c>
      <c r="B26" s="1">
        <v>751</v>
      </c>
      <c r="C26" s="104">
        <f>(SUM(B26:B27))*0.1</f>
        <v>145.30000000000001</v>
      </c>
      <c r="D26" s="104">
        <v>7</v>
      </c>
      <c r="E26" s="104">
        <v>60</v>
      </c>
      <c r="F26" s="71">
        <f>SUM(C26:E27)</f>
        <v>212.3</v>
      </c>
      <c r="G26" s="71"/>
      <c r="H26" s="22"/>
      <c r="I26" s="132">
        <f>SUM(F26-G26)</f>
        <v>212.3</v>
      </c>
      <c r="J26" s="71"/>
      <c r="K26" s="133">
        <v>5.74</v>
      </c>
      <c r="L26" s="108"/>
      <c r="M26" s="71"/>
      <c r="N26" s="109"/>
      <c r="O26" s="110">
        <f>SUM(I26:N27)</f>
        <v>218.04000000000002</v>
      </c>
    </row>
    <row r="27" spans="1:15" x14ac:dyDescent="0.2">
      <c r="A27" s="66" t="s">
        <v>46</v>
      </c>
      <c r="B27" s="1">
        <v>702</v>
      </c>
      <c r="C27" s="104"/>
      <c r="D27" s="104"/>
      <c r="E27" s="104"/>
      <c r="F27" s="71"/>
      <c r="G27" s="71"/>
      <c r="H27" s="22"/>
      <c r="I27" s="112"/>
      <c r="J27" s="87"/>
      <c r="K27" s="157"/>
      <c r="L27" s="73"/>
      <c r="M27" s="87"/>
      <c r="N27" s="74"/>
      <c r="O27" s="114"/>
    </row>
    <row r="28" spans="1:15" x14ac:dyDescent="0.2">
      <c r="A28" s="158" t="s">
        <v>47</v>
      </c>
      <c r="B28" s="77">
        <v>630</v>
      </c>
      <c r="C28" s="78">
        <f t="shared" ref="C28:C36" si="1">SUM(B28*0.1)</f>
        <v>63</v>
      </c>
      <c r="D28" s="78">
        <v>7</v>
      </c>
      <c r="E28" s="78">
        <v>30</v>
      </c>
      <c r="F28" s="79">
        <f t="shared" ref="F28:F36" si="2">SUM(C28:E28)</f>
        <v>100</v>
      </c>
      <c r="G28" s="79"/>
      <c r="H28" s="80"/>
      <c r="I28" s="132">
        <f>SUM(F28-G28)</f>
        <v>100</v>
      </c>
      <c r="J28" s="159">
        <v>383</v>
      </c>
      <c r="K28" s="159">
        <v>10.08</v>
      </c>
      <c r="L28" s="108"/>
      <c r="M28" s="87"/>
      <c r="N28" s="109"/>
      <c r="O28" s="110">
        <f t="shared" si="0"/>
        <v>493.08</v>
      </c>
    </row>
    <row r="29" spans="1:15" x14ac:dyDescent="0.2">
      <c r="A29" s="146" t="s">
        <v>48</v>
      </c>
      <c r="B29" s="160">
        <v>600</v>
      </c>
      <c r="C29" s="161">
        <f t="shared" si="1"/>
        <v>60</v>
      </c>
      <c r="D29" s="161">
        <v>7</v>
      </c>
      <c r="E29" s="161">
        <v>30</v>
      </c>
      <c r="F29" s="161">
        <f t="shared" si="2"/>
        <v>97</v>
      </c>
      <c r="G29" s="161"/>
      <c r="H29" s="131"/>
      <c r="I29" s="81">
        <f>SUM(F29-G29)</f>
        <v>97</v>
      </c>
      <c r="J29" s="162"/>
      <c r="K29" s="163">
        <v>1.44</v>
      </c>
      <c r="L29" s="92"/>
      <c r="M29" s="71"/>
      <c r="N29" s="93"/>
      <c r="O29" s="94">
        <f t="shared" si="0"/>
        <v>98.44</v>
      </c>
    </row>
    <row r="30" spans="1:15" x14ac:dyDescent="0.2">
      <c r="A30" s="164" t="s">
        <v>49</v>
      </c>
      <c r="B30" s="137">
        <v>610</v>
      </c>
      <c r="C30" s="165">
        <f t="shared" si="1"/>
        <v>61</v>
      </c>
      <c r="D30" s="165">
        <v>7</v>
      </c>
      <c r="E30" s="138">
        <v>30</v>
      </c>
      <c r="F30" s="139">
        <f t="shared" si="2"/>
        <v>98</v>
      </c>
      <c r="G30" s="139">
        <v>98</v>
      </c>
      <c r="H30" s="155">
        <v>45455</v>
      </c>
      <c r="I30" s="166">
        <f>SUM(F30-G30)</f>
        <v>0</v>
      </c>
      <c r="J30" s="139"/>
      <c r="K30" s="142"/>
      <c r="L30" s="101"/>
      <c r="M30" s="139"/>
      <c r="N30" s="54"/>
      <c r="O30" s="102">
        <f t="shared" si="0"/>
        <v>0</v>
      </c>
    </row>
    <row r="31" spans="1:15" x14ac:dyDescent="0.2">
      <c r="A31" s="66" t="s">
        <v>50</v>
      </c>
      <c r="B31" s="1">
        <v>604</v>
      </c>
      <c r="C31" s="104">
        <f t="shared" si="1"/>
        <v>60.400000000000006</v>
      </c>
      <c r="D31" s="104">
        <v>7</v>
      </c>
      <c r="E31" s="104">
        <v>30</v>
      </c>
      <c r="F31" s="71">
        <f t="shared" si="2"/>
        <v>97.4</v>
      </c>
      <c r="G31" s="71"/>
      <c r="H31" s="131"/>
      <c r="I31" s="132">
        <f t="shared" ref="I31:I36" si="3">SUM(F31-G31)</f>
        <v>97.4</v>
      </c>
      <c r="J31" s="71"/>
      <c r="K31" s="159">
        <v>4.0199999999999996</v>
      </c>
      <c r="L31" s="92"/>
      <c r="M31" s="71"/>
      <c r="N31" s="93"/>
      <c r="O31" s="94">
        <f t="shared" si="0"/>
        <v>101.42</v>
      </c>
    </row>
    <row r="32" spans="1:15" x14ac:dyDescent="0.2">
      <c r="A32" s="167" t="s">
        <v>51</v>
      </c>
      <c r="B32" s="116">
        <v>620</v>
      </c>
      <c r="C32" s="117">
        <f t="shared" si="1"/>
        <v>62</v>
      </c>
      <c r="D32" s="117">
        <v>7</v>
      </c>
      <c r="E32" s="117">
        <v>30</v>
      </c>
      <c r="F32" s="118">
        <f t="shared" si="2"/>
        <v>99</v>
      </c>
      <c r="G32" s="118"/>
      <c r="H32" s="168"/>
      <c r="I32" s="169">
        <f>SUM(F32-G32)</f>
        <v>99</v>
      </c>
      <c r="J32" s="118"/>
      <c r="K32" s="170">
        <v>0.52</v>
      </c>
      <c r="L32" s="70"/>
      <c r="M32" s="118"/>
      <c r="O32" s="83">
        <f t="shared" si="0"/>
        <v>99.52</v>
      </c>
    </row>
    <row r="33" spans="1:15" x14ac:dyDescent="0.2">
      <c r="A33" s="158" t="s">
        <v>52</v>
      </c>
      <c r="B33" s="171">
        <v>610</v>
      </c>
      <c r="C33" s="162">
        <f t="shared" si="1"/>
        <v>61</v>
      </c>
      <c r="D33" s="162">
        <v>7</v>
      </c>
      <c r="E33" s="162">
        <v>30</v>
      </c>
      <c r="F33" s="162">
        <f t="shared" si="2"/>
        <v>98</v>
      </c>
      <c r="G33" s="162"/>
      <c r="H33" s="172"/>
      <c r="I33" s="81">
        <f t="shared" si="3"/>
        <v>98</v>
      </c>
      <c r="J33" s="163">
        <v>5.22</v>
      </c>
      <c r="K33" s="163">
        <v>0.23</v>
      </c>
      <c r="L33" s="92"/>
      <c r="M33" s="162"/>
      <c r="N33" s="93"/>
      <c r="O33" s="94">
        <f t="shared" si="0"/>
        <v>103.45</v>
      </c>
    </row>
    <row r="34" spans="1:15" x14ac:dyDescent="0.2">
      <c r="A34" s="158" t="s">
        <v>53</v>
      </c>
      <c r="B34" s="171">
        <v>600</v>
      </c>
      <c r="C34" s="162">
        <f t="shared" si="1"/>
        <v>60</v>
      </c>
      <c r="D34" s="162">
        <v>7</v>
      </c>
      <c r="E34" s="162">
        <v>30</v>
      </c>
      <c r="F34" s="79">
        <f t="shared" si="2"/>
        <v>97</v>
      </c>
      <c r="G34" s="79"/>
      <c r="H34" s="172"/>
      <c r="I34" s="81">
        <f t="shared" si="3"/>
        <v>97</v>
      </c>
      <c r="J34" s="173">
        <v>1.8</v>
      </c>
      <c r="K34" s="173">
        <v>0.08</v>
      </c>
      <c r="L34" s="70"/>
      <c r="M34" s="162"/>
      <c r="O34" s="83">
        <f t="shared" si="0"/>
        <v>98.88</v>
      </c>
    </row>
    <row r="35" spans="1:15" x14ac:dyDescent="0.2">
      <c r="A35" s="66" t="s">
        <v>54</v>
      </c>
      <c r="B35" s="1">
        <v>747</v>
      </c>
      <c r="C35" s="174">
        <f t="shared" si="1"/>
        <v>74.7</v>
      </c>
      <c r="D35" s="104">
        <v>7</v>
      </c>
      <c r="E35" s="104">
        <v>30</v>
      </c>
      <c r="F35" s="71">
        <f t="shared" si="2"/>
        <v>111.7</v>
      </c>
      <c r="G35" s="71"/>
      <c r="H35" s="22"/>
      <c r="I35" s="132">
        <f t="shared" si="3"/>
        <v>111.7</v>
      </c>
      <c r="J35" s="106"/>
      <c r="K35" s="175">
        <v>5.03</v>
      </c>
      <c r="L35" s="92"/>
      <c r="M35" s="71"/>
      <c r="N35" s="93"/>
      <c r="O35" s="94">
        <f t="shared" si="0"/>
        <v>116.73</v>
      </c>
    </row>
    <row r="36" spans="1:15" x14ac:dyDescent="0.2">
      <c r="A36" s="158" t="s">
        <v>55</v>
      </c>
      <c r="B36" s="77">
        <v>640</v>
      </c>
      <c r="C36" s="78">
        <f t="shared" si="1"/>
        <v>64</v>
      </c>
      <c r="D36" s="78">
        <v>7</v>
      </c>
      <c r="E36" s="78">
        <v>30</v>
      </c>
      <c r="F36" s="79">
        <f t="shared" si="2"/>
        <v>101</v>
      </c>
      <c r="G36" s="79"/>
      <c r="H36" s="80"/>
      <c r="I36" s="81">
        <f t="shared" si="3"/>
        <v>101</v>
      </c>
      <c r="J36" s="163">
        <v>0.76</v>
      </c>
      <c r="K36" s="163">
        <v>0.03</v>
      </c>
      <c r="L36" s="70"/>
      <c r="M36" s="176"/>
      <c r="O36" s="83">
        <f t="shared" si="0"/>
        <v>101.79</v>
      </c>
    </row>
    <row r="37" spans="1:15" x14ac:dyDescent="0.2">
      <c r="A37" s="127" t="s">
        <v>56</v>
      </c>
      <c r="B37" s="128">
        <v>600</v>
      </c>
      <c r="C37" s="147">
        <f>(SUM(B37:B38))*0.1</f>
        <v>120</v>
      </c>
      <c r="D37" s="147">
        <v>7</v>
      </c>
      <c r="E37" s="148">
        <v>60</v>
      </c>
      <c r="F37" s="49">
        <f>SUM(C37:E38)</f>
        <v>187</v>
      </c>
      <c r="G37" s="49">
        <v>187</v>
      </c>
      <c r="H37" s="50">
        <v>45470</v>
      </c>
      <c r="I37" s="51">
        <f>SUM(F37-G37)-G38</f>
        <v>0</v>
      </c>
      <c r="J37" s="49"/>
      <c r="K37" s="53"/>
      <c r="L37" s="177"/>
      <c r="M37" s="49"/>
      <c r="N37" s="44"/>
      <c r="O37" s="126">
        <f>SUM(I37:N38)</f>
        <v>0</v>
      </c>
    </row>
    <row r="38" spans="1:15" x14ac:dyDescent="0.2">
      <c r="A38" s="127" t="s">
        <v>57</v>
      </c>
      <c r="B38" s="128">
        <v>600</v>
      </c>
      <c r="C38" s="147"/>
      <c r="D38" s="147"/>
      <c r="E38" s="148"/>
      <c r="F38" s="49"/>
      <c r="G38" s="49"/>
      <c r="H38" s="50"/>
      <c r="I38" s="51"/>
      <c r="J38" s="49"/>
      <c r="K38" s="53"/>
      <c r="L38" s="101"/>
      <c r="M38" s="49"/>
      <c r="N38" s="54"/>
      <c r="O38" s="102"/>
    </row>
    <row r="39" spans="1:15" x14ac:dyDescent="0.2">
      <c r="A39" s="115" t="s">
        <v>58</v>
      </c>
      <c r="B39" s="116">
        <v>615</v>
      </c>
      <c r="C39" s="117">
        <f t="shared" ref="C39:C52" si="4">SUM(B39*0.1)</f>
        <v>61.5</v>
      </c>
      <c r="D39" s="117">
        <v>7</v>
      </c>
      <c r="E39" s="117">
        <v>30</v>
      </c>
      <c r="F39" s="121">
        <f>SUM(C39:E39)</f>
        <v>98.5</v>
      </c>
      <c r="G39" s="178">
        <v>0.04</v>
      </c>
      <c r="H39" s="135">
        <v>45453</v>
      </c>
      <c r="I39" s="169">
        <f>SUM(F39-G39)</f>
        <v>98.46</v>
      </c>
      <c r="J39" s="178">
        <v>98.5</v>
      </c>
      <c r="K39" s="136">
        <v>4.46</v>
      </c>
      <c r="L39" s="109"/>
      <c r="M39" s="118"/>
      <c r="N39" s="109"/>
      <c r="O39" s="110">
        <f>SUM(I39:N40)</f>
        <v>98.46</v>
      </c>
    </row>
    <row r="40" spans="1:15" x14ac:dyDescent="0.2">
      <c r="A40" s="179"/>
      <c r="B40" s="85"/>
      <c r="C40" s="86"/>
      <c r="D40" s="86"/>
      <c r="E40" s="86"/>
      <c r="F40" s="90"/>
      <c r="G40" s="90"/>
      <c r="H40" s="180">
        <v>45453</v>
      </c>
      <c r="I40" s="89"/>
      <c r="J40" s="98">
        <v>-98.5</v>
      </c>
      <c r="K40" s="181">
        <v>-4.46</v>
      </c>
      <c r="L40" s="74"/>
      <c r="M40" s="87"/>
      <c r="N40" s="74"/>
      <c r="O40" s="114"/>
    </row>
    <row r="41" spans="1:15" x14ac:dyDescent="0.2">
      <c r="A41" s="182" t="s">
        <v>59</v>
      </c>
      <c r="B41" s="85">
        <v>600</v>
      </c>
      <c r="C41" s="86">
        <f t="shared" si="4"/>
        <v>60</v>
      </c>
      <c r="D41" s="86">
        <v>7</v>
      </c>
      <c r="E41" s="86">
        <v>30</v>
      </c>
      <c r="F41" s="87">
        <f t="shared" ref="F41:F52" si="5">SUM(C41:E41)</f>
        <v>97</v>
      </c>
      <c r="G41" s="87"/>
      <c r="H41" s="88"/>
      <c r="I41" s="89">
        <f t="shared" ref="I41:I53" si="6">SUM(F41-G41)</f>
        <v>97</v>
      </c>
      <c r="J41" s="87"/>
      <c r="K41" s="62">
        <v>3.08</v>
      </c>
      <c r="L41" s="73"/>
      <c r="M41" s="87"/>
      <c r="N41" s="74"/>
      <c r="O41" s="114">
        <f t="shared" si="0"/>
        <v>100.08</v>
      </c>
    </row>
    <row r="42" spans="1:15" x14ac:dyDescent="0.2">
      <c r="A42" s="183" t="s">
        <v>60</v>
      </c>
      <c r="B42" s="57">
        <v>600</v>
      </c>
      <c r="C42" s="58">
        <f t="shared" si="4"/>
        <v>60</v>
      </c>
      <c r="D42" s="58">
        <v>7</v>
      </c>
      <c r="E42" s="58">
        <v>30</v>
      </c>
      <c r="F42" s="59">
        <f t="shared" si="5"/>
        <v>97</v>
      </c>
      <c r="G42" s="59">
        <v>97</v>
      </c>
      <c r="H42" s="99">
        <v>45451</v>
      </c>
      <c r="I42" s="100">
        <f t="shared" si="6"/>
        <v>0</v>
      </c>
      <c r="J42" s="184">
        <v>-3.1</v>
      </c>
      <c r="K42" s="181"/>
      <c r="L42" s="101"/>
      <c r="M42" s="49"/>
      <c r="N42" s="54"/>
      <c r="O42" s="55">
        <f t="shared" si="0"/>
        <v>-3.1</v>
      </c>
    </row>
    <row r="43" spans="1:15" x14ac:dyDescent="0.2">
      <c r="A43" s="115" t="s">
        <v>61</v>
      </c>
      <c r="B43" s="185">
        <v>600</v>
      </c>
      <c r="C43" s="121">
        <f t="shared" si="4"/>
        <v>60</v>
      </c>
      <c r="D43" s="121">
        <v>7</v>
      </c>
      <c r="E43" s="121">
        <v>30</v>
      </c>
      <c r="F43" s="121">
        <f t="shared" si="5"/>
        <v>97</v>
      </c>
      <c r="G43" s="121"/>
      <c r="H43" s="168"/>
      <c r="I43" s="169">
        <f t="shared" si="6"/>
        <v>97</v>
      </c>
      <c r="J43" s="106"/>
      <c r="K43" s="106"/>
      <c r="L43" s="92"/>
      <c r="M43" s="162"/>
      <c r="N43" s="93"/>
      <c r="O43" s="94">
        <f t="shared" si="0"/>
        <v>97</v>
      </c>
    </row>
    <row r="44" spans="1:15" x14ac:dyDescent="0.2">
      <c r="A44" s="36" t="s">
        <v>62</v>
      </c>
      <c r="B44" s="37">
        <v>732</v>
      </c>
      <c r="C44" s="38">
        <f t="shared" si="4"/>
        <v>73.2</v>
      </c>
      <c r="D44" s="38">
        <v>7</v>
      </c>
      <c r="E44" s="38">
        <v>30</v>
      </c>
      <c r="F44" s="39">
        <f t="shared" si="5"/>
        <v>110.2</v>
      </c>
      <c r="G44" s="39">
        <v>110</v>
      </c>
      <c r="H44" s="186">
        <v>45464</v>
      </c>
      <c r="I44" s="187">
        <f>SUM(F44-G44)</f>
        <v>0.20000000000000284</v>
      </c>
      <c r="J44" s="188">
        <v>-0.28000000000000003</v>
      </c>
      <c r="K44" s="43"/>
      <c r="L44" s="101"/>
      <c r="M44" s="49"/>
      <c r="N44" s="54"/>
      <c r="O44" s="55">
        <f t="shared" si="0"/>
        <v>-7.9999999999997184E-2</v>
      </c>
    </row>
    <row r="45" spans="1:15" x14ac:dyDescent="0.2">
      <c r="A45" s="56"/>
      <c r="B45" s="57"/>
      <c r="C45" s="58"/>
      <c r="D45" s="58"/>
      <c r="E45" s="58"/>
      <c r="F45" s="59"/>
      <c r="G45" s="59"/>
      <c r="H45" s="189" t="s">
        <v>29</v>
      </c>
      <c r="I45" s="190">
        <v>-0.2</v>
      </c>
      <c r="J45" s="191">
        <v>0.2</v>
      </c>
      <c r="K45" s="63"/>
      <c r="L45" s="101"/>
      <c r="M45" s="49"/>
      <c r="N45" s="54"/>
      <c r="O45" s="55"/>
    </row>
    <row r="46" spans="1:15" x14ac:dyDescent="0.2">
      <c r="A46" s="103" t="s">
        <v>63</v>
      </c>
      <c r="B46" s="160">
        <v>625</v>
      </c>
      <c r="C46" s="106">
        <f t="shared" si="4"/>
        <v>62.5</v>
      </c>
      <c r="D46" s="106">
        <v>7</v>
      </c>
      <c r="E46" s="106">
        <v>30</v>
      </c>
      <c r="F46" s="106">
        <f t="shared" si="5"/>
        <v>99.5</v>
      </c>
      <c r="G46" s="106"/>
      <c r="H46" s="131"/>
      <c r="I46" s="169">
        <f t="shared" si="6"/>
        <v>99.5</v>
      </c>
      <c r="J46" s="178">
        <v>99.5</v>
      </c>
      <c r="K46" s="178">
        <v>8.69</v>
      </c>
      <c r="L46" s="108"/>
      <c r="M46" s="121"/>
      <c r="N46" s="109"/>
      <c r="O46" s="110">
        <f>SUM(I46:N47)</f>
        <v>99.5</v>
      </c>
    </row>
    <row r="47" spans="1:15" x14ac:dyDescent="0.2">
      <c r="A47" s="179"/>
      <c r="B47" s="192"/>
      <c r="C47" s="90"/>
      <c r="D47" s="90"/>
      <c r="E47" s="90"/>
      <c r="F47" s="90"/>
      <c r="G47" s="90"/>
      <c r="H47" s="99">
        <v>45329</v>
      </c>
      <c r="I47" s="89"/>
      <c r="J47" s="98">
        <v>-99.5</v>
      </c>
      <c r="K47" s="98">
        <v>-8.69</v>
      </c>
      <c r="L47" s="73"/>
      <c r="M47" s="90"/>
      <c r="N47" s="74"/>
      <c r="O47" s="114"/>
    </row>
    <row r="48" spans="1:15" x14ac:dyDescent="0.2">
      <c r="A48" s="103" t="s">
        <v>64</v>
      </c>
      <c r="B48" s="160">
        <v>610</v>
      </c>
      <c r="C48" s="106">
        <f t="shared" si="4"/>
        <v>61</v>
      </c>
      <c r="D48" s="106">
        <v>7</v>
      </c>
      <c r="E48" s="106">
        <v>30</v>
      </c>
      <c r="F48" s="106">
        <f t="shared" si="5"/>
        <v>98</v>
      </c>
      <c r="G48" s="106"/>
      <c r="H48" s="131"/>
      <c r="I48" s="132">
        <f t="shared" si="6"/>
        <v>98</v>
      </c>
      <c r="J48" s="148">
        <v>98</v>
      </c>
      <c r="K48" s="148">
        <v>8.56</v>
      </c>
      <c r="L48" s="108"/>
      <c r="M48" s="106"/>
      <c r="N48" s="109"/>
      <c r="O48" s="110">
        <f>SUM(I48:N49)</f>
        <v>98</v>
      </c>
    </row>
    <row r="49" spans="1:15" x14ac:dyDescent="0.2">
      <c r="A49" s="179"/>
      <c r="B49" s="192"/>
      <c r="C49" s="90"/>
      <c r="D49" s="90"/>
      <c r="E49" s="90"/>
      <c r="F49" s="90"/>
      <c r="G49" s="90"/>
      <c r="H49" s="99">
        <v>45329</v>
      </c>
      <c r="I49" s="89"/>
      <c r="J49" s="98">
        <v>-98</v>
      </c>
      <c r="K49" s="98">
        <v>-8.56</v>
      </c>
      <c r="L49" s="73"/>
      <c r="M49" s="90"/>
      <c r="N49" s="74"/>
      <c r="O49" s="114"/>
    </row>
    <row r="50" spans="1:15" x14ac:dyDescent="0.2">
      <c r="A50" s="66" t="s">
        <v>65</v>
      </c>
      <c r="B50" s="1">
        <v>623</v>
      </c>
      <c r="C50" s="104">
        <f t="shared" si="4"/>
        <v>62.300000000000004</v>
      </c>
      <c r="D50" s="104">
        <v>7</v>
      </c>
      <c r="E50" s="104">
        <v>30</v>
      </c>
      <c r="F50" s="71">
        <f t="shared" si="5"/>
        <v>99.300000000000011</v>
      </c>
      <c r="G50" s="71"/>
      <c r="H50" s="131"/>
      <c r="I50" s="132">
        <f t="shared" si="6"/>
        <v>99.300000000000011</v>
      </c>
      <c r="J50" s="159">
        <v>3.81</v>
      </c>
      <c r="K50" s="159">
        <v>0.17</v>
      </c>
      <c r="L50" s="70"/>
      <c r="M50" s="193"/>
      <c r="O50" s="83">
        <f t="shared" si="0"/>
        <v>103.28000000000002</v>
      </c>
    </row>
    <row r="51" spans="1:15" x14ac:dyDescent="0.2">
      <c r="A51" s="158" t="s">
        <v>66</v>
      </c>
      <c r="B51" s="77">
        <v>627</v>
      </c>
      <c r="C51" s="78">
        <f t="shared" si="4"/>
        <v>62.7</v>
      </c>
      <c r="D51" s="78">
        <v>7</v>
      </c>
      <c r="E51" s="78">
        <v>30</v>
      </c>
      <c r="F51" s="79">
        <f t="shared" si="5"/>
        <v>99.7</v>
      </c>
      <c r="G51" s="79"/>
      <c r="H51" s="80"/>
      <c r="I51" s="81">
        <f t="shared" si="6"/>
        <v>99.7</v>
      </c>
      <c r="J51" s="79"/>
      <c r="K51" s="173">
        <v>3.98</v>
      </c>
      <c r="L51" s="92"/>
      <c r="M51" s="79"/>
      <c r="N51" s="93"/>
      <c r="O51" s="94">
        <f t="shared" si="0"/>
        <v>103.68</v>
      </c>
    </row>
    <row r="52" spans="1:15" x14ac:dyDescent="0.2">
      <c r="A52" s="56" t="s">
        <v>67</v>
      </c>
      <c r="B52" s="85">
        <v>631</v>
      </c>
      <c r="C52" s="86">
        <f t="shared" si="4"/>
        <v>63.1</v>
      </c>
      <c r="D52" s="86">
        <v>7</v>
      </c>
      <c r="E52" s="86">
        <v>30</v>
      </c>
      <c r="F52" s="87">
        <f t="shared" si="5"/>
        <v>100.1</v>
      </c>
      <c r="G52" s="87"/>
      <c r="H52" s="88"/>
      <c r="I52" s="89">
        <f t="shared" si="6"/>
        <v>100.1</v>
      </c>
      <c r="J52" s="184">
        <v>-96.81</v>
      </c>
      <c r="K52" s="90"/>
      <c r="L52" s="70"/>
      <c r="M52" s="71"/>
      <c r="O52" s="72">
        <f t="shared" si="0"/>
        <v>3.289999999999992</v>
      </c>
    </row>
    <row r="53" spans="1:15" x14ac:dyDescent="0.2">
      <c r="A53" s="146" t="s">
        <v>68</v>
      </c>
      <c r="B53" s="1">
        <v>618</v>
      </c>
      <c r="C53" s="104">
        <f>(SUM(B53:B54))*0.1</f>
        <v>123.80000000000001</v>
      </c>
      <c r="D53" s="104">
        <v>7</v>
      </c>
      <c r="E53" s="104">
        <v>60</v>
      </c>
      <c r="F53" s="71">
        <f>SUM(C53:E54)</f>
        <v>190.8</v>
      </c>
      <c r="G53" s="71"/>
      <c r="H53" s="22"/>
      <c r="I53" s="169">
        <f t="shared" si="6"/>
        <v>190.8</v>
      </c>
      <c r="J53" s="118"/>
      <c r="K53" s="170">
        <v>5.98</v>
      </c>
      <c r="L53" s="108"/>
      <c r="M53" s="118"/>
      <c r="N53" s="109"/>
      <c r="O53" s="110">
        <f>SUM(I53:N54)</f>
        <v>196.78</v>
      </c>
    </row>
    <row r="54" spans="1:15" x14ac:dyDescent="0.2">
      <c r="A54" s="146" t="s">
        <v>69</v>
      </c>
      <c r="B54" s="1">
        <v>620</v>
      </c>
      <c r="C54" s="104"/>
      <c r="D54" s="104"/>
      <c r="E54" s="104"/>
      <c r="F54" s="71"/>
      <c r="G54" s="71"/>
      <c r="H54" s="22"/>
      <c r="I54" s="132"/>
      <c r="J54" s="71"/>
      <c r="K54" s="159"/>
      <c r="L54" s="73"/>
      <c r="M54" s="71"/>
      <c r="N54" s="74"/>
      <c r="O54" s="114"/>
    </row>
    <row r="55" spans="1:15" x14ac:dyDescent="0.2">
      <c r="A55" s="158" t="s">
        <v>70</v>
      </c>
      <c r="B55" s="171">
        <v>707</v>
      </c>
      <c r="C55" s="78">
        <f t="shared" ref="C55:C67" si="7">SUM(B55*0.1)</f>
        <v>70.7</v>
      </c>
      <c r="D55" s="78">
        <v>7</v>
      </c>
      <c r="E55" s="78">
        <v>30</v>
      </c>
      <c r="F55" s="79">
        <f>SUM(C55:E55)</f>
        <v>107.7</v>
      </c>
      <c r="G55" s="79"/>
      <c r="H55" s="80"/>
      <c r="I55" s="169">
        <f>SUM(F55-G55)</f>
        <v>107.7</v>
      </c>
      <c r="J55" s="118"/>
      <c r="K55" s="194">
        <v>3.17</v>
      </c>
      <c r="L55" s="70"/>
      <c r="M55" s="118"/>
      <c r="O55" s="83">
        <f t="shared" si="0"/>
        <v>110.87</v>
      </c>
    </row>
    <row r="56" spans="1:15" x14ac:dyDescent="0.2">
      <c r="A56" s="195" t="s">
        <v>71</v>
      </c>
      <c r="B56" s="47">
        <v>611</v>
      </c>
      <c r="C56" s="48">
        <f t="shared" si="7"/>
        <v>61.1</v>
      </c>
      <c r="D56" s="48">
        <v>7</v>
      </c>
      <c r="E56" s="48">
        <v>30</v>
      </c>
      <c r="F56" s="49">
        <f>SUM(C56:E56)</f>
        <v>98.1</v>
      </c>
      <c r="G56" s="49">
        <v>98.1</v>
      </c>
      <c r="H56" s="67">
        <v>45468</v>
      </c>
      <c r="I56" s="125">
        <f>SUM('[1]2024'!I55-G56)</f>
        <v>9.6000000000000085</v>
      </c>
      <c r="J56" s="39"/>
      <c r="K56" s="43">
        <v>0.68</v>
      </c>
      <c r="L56" s="177"/>
      <c r="M56" s="39"/>
      <c r="N56" s="44"/>
      <c r="O56" s="126">
        <f>SUM(L56:N56)</f>
        <v>0</v>
      </c>
    </row>
    <row r="57" spans="1:15" x14ac:dyDescent="0.2">
      <c r="A57" s="195"/>
      <c r="B57" s="47"/>
      <c r="C57" s="48"/>
      <c r="D57" s="48"/>
      <c r="E57" s="48"/>
      <c r="F57" s="49"/>
      <c r="G57" s="49"/>
      <c r="H57" s="67">
        <v>45468</v>
      </c>
      <c r="I57" s="100"/>
      <c r="J57" s="59"/>
      <c r="K57" s="63">
        <v>-0.68</v>
      </c>
      <c r="L57" s="196"/>
      <c r="M57" s="59"/>
      <c r="N57" s="64"/>
      <c r="O57" s="130"/>
    </row>
    <row r="58" spans="1:15" x14ac:dyDescent="0.2">
      <c r="A58" s="123" t="s">
        <v>72</v>
      </c>
      <c r="B58" s="124">
        <v>612</v>
      </c>
      <c r="C58" s="38">
        <f t="shared" si="7"/>
        <v>61.2</v>
      </c>
      <c r="D58" s="38">
        <v>7</v>
      </c>
      <c r="E58" s="38">
        <v>30</v>
      </c>
      <c r="F58" s="39">
        <f t="shared" ref="F58:F67" si="8">SUM(C58:E58)</f>
        <v>98.2</v>
      </c>
      <c r="G58" s="39">
        <v>97.25</v>
      </c>
      <c r="H58" s="186">
        <v>45467</v>
      </c>
      <c r="I58" s="125">
        <f>SUM(F58-G58)</f>
        <v>0.95000000000000284</v>
      </c>
      <c r="J58" s="39">
        <v>-0.95</v>
      </c>
      <c r="K58" s="43"/>
      <c r="L58" s="101"/>
      <c r="M58" s="49"/>
      <c r="N58" s="54"/>
      <c r="O58" s="102">
        <f>SUM(I58:N59)</f>
        <v>2.886579864025407E-15</v>
      </c>
    </row>
    <row r="59" spans="1:15" x14ac:dyDescent="0.2">
      <c r="A59" s="95"/>
      <c r="B59" s="96"/>
      <c r="C59" s="58"/>
      <c r="D59" s="58"/>
      <c r="E59" s="58"/>
      <c r="F59" s="59"/>
      <c r="G59" s="59"/>
      <c r="H59" s="197" t="s">
        <v>29</v>
      </c>
      <c r="I59" s="100">
        <v>-0.95</v>
      </c>
      <c r="J59" s="59">
        <v>0.95</v>
      </c>
      <c r="K59" s="63"/>
      <c r="L59" s="101"/>
      <c r="M59" s="49"/>
      <c r="N59" s="54"/>
      <c r="O59" s="102"/>
    </row>
    <row r="60" spans="1:15" x14ac:dyDescent="0.2">
      <c r="A60" s="198" t="s">
        <v>73</v>
      </c>
      <c r="B60" s="1">
        <v>612</v>
      </c>
      <c r="C60" s="104">
        <f t="shared" si="7"/>
        <v>61.2</v>
      </c>
      <c r="D60" s="104">
        <v>7</v>
      </c>
      <c r="E60" s="104">
        <v>30</v>
      </c>
      <c r="F60" s="71">
        <f t="shared" si="8"/>
        <v>98.2</v>
      </c>
      <c r="G60" s="71"/>
      <c r="H60" s="22"/>
      <c r="I60" s="120">
        <f>SUM(F60-G60)</f>
        <v>98.2</v>
      </c>
      <c r="J60" s="118"/>
      <c r="K60" s="118"/>
      <c r="L60" s="108"/>
      <c r="M60" s="118"/>
      <c r="N60" s="109"/>
      <c r="O60" s="110">
        <f t="shared" si="0"/>
        <v>98.2</v>
      </c>
    </row>
    <row r="61" spans="1:15" x14ac:dyDescent="0.2">
      <c r="A61" s="199" t="s">
        <v>74</v>
      </c>
      <c r="B61" s="37">
        <v>626</v>
      </c>
      <c r="C61" s="38">
        <f t="shared" si="7"/>
        <v>62.6</v>
      </c>
      <c r="D61" s="38">
        <v>7</v>
      </c>
      <c r="E61" s="38">
        <v>30</v>
      </c>
      <c r="F61" s="39">
        <f t="shared" si="8"/>
        <v>99.6</v>
      </c>
      <c r="G61" s="39">
        <v>98.75</v>
      </c>
      <c r="H61" s="135">
        <v>45428</v>
      </c>
      <c r="I61" s="200">
        <f>SUM(F61-G61)</f>
        <v>0.84999999999999432</v>
      </c>
      <c r="J61" s="39"/>
      <c r="K61" s="43">
        <v>0.85</v>
      </c>
      <c r="L61" s="109"/>
      <c r="M61" s="118"/>
      <c r="N61" s="109"/>
      <c r="O61" s="201">
        <f>SUM(I61:N62)</f>
        <v>0.84999999999999443</v>
      </c>
    </row>
    <row r="62" spans="1:15" x14ac:dyDescent="0.2">
      <c r="A62" s="66"/>
      <c r="B62" s="47"/>
      <c r="C62" s="48"/>
      <c r="D62" s="48"/>
      <c r="E62" s="48"/>
      <c r="F62" s="49"/>
      <c r="G62" s="49"/>
      <c r="H62" s="67">
        <v>45428</v>
      </c>
      <c r="I62" s="202"/>
      <c r="J62" s="59"/>
      <c r="K62" s="63">
        <v>-0.85</v>
      </c>
      <c r="L62" s="74"/>
      <c r="M62" s="87"/>
      <c r="N62" s="74"/>
      <c r="O62" s="75"/>
    </row>
    <row r="63" spans="1:15" x14ac:dyDescent="0.2">
      <c r="A63" s="123" t="s">
        <v>75</v>
      </c>
      <c r="B63" s="124">
        <v>630</v>
      </c>
      <c r="C63" s="38">
        <f t="shared" si="7"/>
        <v>63</v>
      </c>
      <c r="D63" s="38">
        <v>7</v>
      </c>
      <c r="E63" s="38">
        <v>30</v>
      </c>
      <c r="F63" s="39">
        <f t="shared" si="8"/>
        <v>100</v>
      </c>
      <c r="G63" s="39">
        <v>98.11</v>
      </c>
      <c r="H63" s="186">
        <v>45468</v>
      </c>
      <c r="I63" s="178">
        <f>SUM(F63-G63)</f>
        <v>1.8900000000000006</v>
      </c>
      <c r="J63" s="39">
        <v>-1.89</v>
      </c>
      <c r="K63" s="43"/>
      <c r="L63" s="101"/>
      <c r="M63" s="49"/>
      <c r="N63" s="54"/>
      <c r="O63" s="102">
        <f t="shared" si="0"/>
        <v>0</v>
      </c>
    </row>
    <row r="64" spans="1:15" x14ac:dyDescent="0.2">
      <c r="A64" s="127"/>
      <c r="B64" s="128"/>
      <c r="C64" s="48"/>
      <c r="D64" s="48"/>
      <c r="E64" s="48"/>
      <c r="F64" s="49"/>
      <c r="G64" s="49"/>
      <c r="H64" s="203" t="s">
        <v>29</v>
      </c>
      <c r="I64" s="148">
        <v>-1.89</v>
      </c>
      <c r="J64" s="49">
        <v>1.89</v>
      </c>
      <c r="K64" s="53"/>
      <c r="L64" s="101"/>
      <c r="M64" s="49"/>
      <c r="N64" s="54"/>
      <c r="O64" s="102"/>
    </row>
    <row r="65" spans="1:15" x14ac:dyDescent="0.2">
      <c r="A65" s="134" t="s">
        <v>76</v>
      </c>
      <c r="B65" s="37">
        <v>610</v>
      </c>
      <c r="C65" s="204">
        <f t="shared" si="7"/>
        <v>61</v>
      </c>
      <c r="D65" s="204">
        <v>7</v>
      </c>
      <c r="E65" s="38">
        <v>30</v>
      </c>
      <c r="F65" s="39">
        <f t="shared" si="8"/>
        <v>98</v>
      </c>
      <c r="G65" s="39">
        <v>96</v>
      </c>
      <c r="H65" s="40">
        <v>45473</v>
      </c>
      <c r="I65" s="41">
        <f>SUM(F65-G65)</f>
        <v>2</v>
      </c>
      <c r="J65" s="178">
        <v>-2</v>
      </c>
      <c r="K65" s="136"/>
      <c r="L65" s="44"/>
      <c r="M65" s="178"/>
      <c r="N65" s="44"/>
      <c r="O65" s="126">
        <f t="shared" si="0"/>
        <v>0</v>
      </c>
    </row>
    <row r="66" spans="1:15" x14ac:dyDescent="0.2">
      <c r="A66" s="205"/>
      <c r="B66" s="57"/>
      <c r="C66" s="97"/>
      <c r="D66" s="97"/>
      <c r="E66" s="58"/>
      <c r="F66" s="59"/>
      <c r="G66" s="59"/>
      <c r="H66" s="206" t="s">
        <v>29</v>
      </c>
      <c r="I66" s="61">
        <v>-2</v>
      </c>
      <c r="J66" s="98">
        <v>2</v>
      </c>
      <c r="K66" s="181"/>
      <c r="L66" s="64"/>
      <c r="M66" s="98"/>
      <c r="N66" s="64"/>
      <c r="O66" s="130"/>
    </row>
    <row r="67" spans="1:15" x14ac:dyDescent="0.2">
      <c r="A67" s="127" t="s">
        <v>77</v>
      </c>
      <c r="B67" s="128">
        <v>610</v>
      </c>
      <c r="C67" s="148">
        <f t="shared" si="7"/>
        <v>61</v>
      </c>
      <c r="D67" s="148">
        <v>7</v>
      </c>
      <c r="E67" s="48">
        <v>30</v>
      </c>
      <c r="F67" s="148">
        <f t="shared" si="8"/>
        <v>98</v>
      </c>
      <c r="G67" s="59">
        <v>98</v>
      </c>
      <c r="H67" s="99">
        <v>45473</v>
      </c>
      <c r="I67" s="61">
        <f>SUM(F67-G67)</f>
        <v>0</v>
      </c>
      <c r="J67" s="148"/>
      <c r="K67" s="151"/>
      <c r="L67" s="101"/>
      <c r="M67" s="49"/>
      <c r="N67" s="54"/>
      <c r="O67" s="102">
        <f t="shared" si="0"/>
        <v>0</v>
      </c>
    </row>
    <row r="68" spans="1:15" x14ac:dyDescent="0.2">
      <c r="A68" s="167" t="s">
        <v>78</v>
      </c>
      <c r="B68" s="185">
        <v>680</v>
      </c>
      <c r="C68" s="121">
        <f>(SUM(B68:B69))*0.1</f>
        <v>134</v>
      </c>
      <c r="D68" s="121">
        <v>7</v>
      </c>
      <c r="E68" s="121">
        <v>60</v>
      </c>
      <c r="F68" s="121">
        <f>SUM(C68:E69)</f>
        <v>201</v>
      </c>
      <c r="G68" s="121"/>
      <c r="H68" s="168"/>
      <c r="I68" s="169">
        <f>SUM(F68-G68)</f>
        <v>201</v>
      </c>
      <c r="J68" s="121"/>
      <c r="K68" s="170">
        <v>1.8</v>
      </c>
      <c r="L68" s="108"/>
      <c r="M68" s="121"/>
      <c r="N68" s="109"/>
      <c r="O68" s="110">
        <f>SUM(I68:N69)</f>
        <v>202.8</v>
      </c>
    </row>
    <row r="69" spans="1:15" x14ac:dyDescent="0.2">
      <c r="A69" s="84" t="s">
        <v>79</v>
      </c>
      <c r="B69" s="192">
        <v>660</v>
      </c>
      <c r="C69" s="90"/>
      <c r="D69" s="90"/>
      <c r="E69" s="90"/>
      <c r="F69" s="90"/>
      <c r="G69" s="90"/>
      <c r="H69" s="207"/>
      <c r="I69" s="89"/>
      <c r="J69" s="90"/>
      <c r="K69" s="191"/>
      <c r="L69" s="73"/>
      <c r="M69" s="90"/>
      <c r="N69" s="74"/>
      <c r="O69" s="114">
        <f t="shared" si="0"/>
        <v>0</v>
      </c>
    </row>
    <row r="70" spans="1:15" x14ac:dyDescent="0.2">
      <c r="A70" s="208" t="s">
        <v>80</v>
      </c>
      <c r="B70" s="77">
        <v>640</v>
      </c>
      <c r="C70" s="78">
        <f t="shared" ref="C70:C85" si="9">SUM(B70*0.1)</f>
        <v>64</v>
      </c>
      <c r="D70" s="78">
        <v>7</v>
      </c>
      <c r="E70" s="78">
        <v>30</v>
      </c>
      <c r="F70" s="79">
        <f>SUM(C70:E70)</f>
        <v>101</v>
      </c>
      <c r="G70" s="79"/>
      <c r="H70" s="80"/>
      <c r="I70" s="209">
        <f t="shared" ref="I70:I85" si="10">SUM(F70-G70)</f>
        <v>101</v>
      </c>
      <c r="J70" s="71"/>
      <c r="K70" s="159">
        <v>0.64</v>
      </c>
      <c r="L70" s="70"/>
      <c r="M70" s="71"/>
      <c r="O70" s="83">
        <f t="shared" si="0"/>
        <v>101.64</v>
      </c>
    </row>
    <row r="71" spans="1:15" x14ac:dyDescent="0.2">
      <c r="A71" s="210" t="s">
        <v>81</v>
      </c>
      <c r="B71" s="47">
        <v>600</v>
      </c>
      <c r="C71" s="48">
        <f t="shared" si="9"/>
        <v>60</v>
      </c>
      <c r="D71" s="48">
        <v>7</v>
      </c>
      <c r="E71" s="48">
        <v>30</v>
      </c>
      <c r="F71" s="49">
        <f t="shared" ref="F71:F77" si="11">SUM(C71:E71)</f>
        <v>97</v>
      </c>
      <c r="G71" s="49">
        <v>99.48</v>
      </c>
      <c r="H71" s="67">
        <v>45471</v>
      </c>
      <c r="I71" s="211">
        <f t="shared" si="10"/>
        <v>-2.480000000000004</v>
      </c>
      <c r="J71" s="39"/>
      <c r="K71" s="43">
        <v>0.52</v>
      </c>
      <c r="L71" s="44"/>
      <c r="M71" s="39"/>
      <c r="N71" s="44"/>
      <c r="O71" s="45">
        <f>SUM(I71:N72)</f>
        <v>-2.480000000000004</v>
      </c>
    </row>
    <row r="72" spans="1:15" x14ac:dyDescent="0.2">
      <c r="A72" s="210"/>
      <c r="B72" s="47"/>
      <c r="C72" s="48"/>
      <c r="D72" s="48"/>
      <c r="E72" s="48"/>
      <c r="F72" s="49"/>
      <c r="G72" s="49"/>
      <c r="H72" s="67">
        <v>45471</v>
      </c>
      <c r="I72" s="212"/>
      <c r="J72" s="59"/>
      <c r="K72" s="63">
        <v>-0.52</v>
      </c>
      <c r="L72" s="64"/>
      <c r="M72" s="59"/>
      <c r="N72" s="64"/>
      <c r="O72" s="65"/>
    </row>
    <row r="73" spans="1:15" x14ac:dyDescent="0.2">
      <c r="A73" s="158" t="s">
        <v>82</v>
      </c>
      <c r="B73" s="171">
        <v>597</v>
      </c>
      <c r="C73" s="78">
        <f t="shared" si="9"/>
        <v>59.7</v>
      </c>
      <c r="D73" s="78">
        <v>7</v>
      </c>
      <c r="E73" s="78">
        <v>30</v>
      </c>
      <c r="F73" s="79">
        <f t="shared" si="11"/>
        <v>96.7</v>
      </c>
      <c r="G73" s="79"/>
      <c r="H73" s="80"/>
      <c r="I73" s="209">
        <f t="shared" si="10"/>
        <v>96.7</v>
      </c>
      <c r="J73" s="71"/>
      <c r="K73" s="159">
        <v>2.7</v>
      </c>
      <c r="L73" s="70"/>
      <c r="M73" s="71"/>
      <c r="O73" s="83">
        <f t="shared" si="0"/>
        <v>99.4</v>
      </c>
    </row>
    <row r="74" spans="1:15" x14ac:dyDescent="0.2">
      <c r="A74" s="103" t="s">
        <v>83</v>
      </c>
      <c r="B74" s="160">
        <v>600</v>
      </c>
      <c r="C74" s="174">
        <f t="shared" si="9"/>
        <v>60</v>
      </c>
      <c r="D74" s="174">
        <v>7</v>
      </c>
      <c r="E74" s="193">
        <v>30</v>
      </c>
      <c r="F74" s="193">
        <f t="shared" si="11"/>
        <v>97</v>
      </c>
      <c r="G74" s="193"/>
      <c r="H74" s="131"/>
      <c r="I74" s="81">
        <f t="shared" si="10"/>
        <v>97</v>
      </c>
      <c r="J74" s="176"/>
      <c r="K74" s="176"/>
      <c r="L74" s="92"/>
      <c r="M74" s="176"/>
      <c r="N74" s="93"/>
      <c r="O74" s="94">
        <f t="shared" si="0"/>
        <v>97</v>
      </c>
    </row>
    <row r="75" spans="1:15" x14ac:dyDescent="0.2">
      <c r="A75" s="36" t="s">
        <v>84</v>
      </c>
      <c r="B75" s="37">
        <v>606</v>
      </c>
      <c r="C75" s="38">
        <f>SUM(B75*0.1)</f>
        <v>60.6</v>
      </c>
      <c r="D75" s="38">
        <v>7</v>
      </c>
      <c r="E75" s="38">
        <v>30</v>
      </c>
      <c r="F75" s="39">
        <f t="shared" si="11"/>
        <v>97.6</v>
      </c>
      <c r="G75" s="39">
        <v>100</v>
      </c>
      <c r="H75" s="135">
        <v>45470</v>
      </c>
      <c r="I75" s="213">
        <f t="shared" si="10"/>
        <v>-2.4000000000000057</v>
      </c>
      <c r="J75" s="42">
        <v>-4.12</v>
      </c>
      <c r="K75" s="43"/>
      <c r="L75" s="101"/>
      <c r="M75" s="148"/>
      <c r="N75" s="54"/>
      <c r="O75" s="55">
        <f t="shared" si="0"/>
        <v>-6.5200000000000058</v>
      </c>
    </row>
    <row r="76" spans="1:15" x14ac:dyDescent="0.2">
      <c r="A76" s="208" t="s">
        <v>85</v>
      </c>
      <c r="B76" s="77">
        <v>615</v>
      </c>
      <c r="C76" s="78">
        <f t="shared" si="9"/>
        <v>61.5</v>
      </c>
      <c r="D76" s="78">
        <v>7</v>
      </c>
      <c r="E76" s="78">
        <v>30</v>
      </c>
      <c r="F76" s="79">
        <f t="shared" si="11"/>
        <v>98.5</v>
      </c>
      <c r="G76" s="79"/>
      <c r="H76" s="172"/>
      <c r="I76" s="214">
        <f t="shared" si="10"/>
        <v>98.5</v>
      </c>
      <c r="J76" s="173">
        <v>0.5</v>
      </c>
      <c r="K76" s="173">
        <v>0.02</v>
      </c>
      <c r="L76" s="92"/>
      <c r="M76" s="79"/>
      <c r="N76" s="93"/>
      <c r="O76" s="94">
        <f t="shared" si="0"/>
        <v>99.02</v>
      </c>
    </row>
    <row r="77" spans="1:15" x14ac:dyDescent="0.2">
      <c r="A77" s="146" t="s">
        <v>86</v>
      </c>
      <c r="B77" s="1">
        <v>600</v>
      </c>
      <c r="C77" s="104">
        <f t="shared" si="9"/>
        <v>60</v>
      </c>
      <c r="D77" s="104">
        <v>7</v>
      </c>
      <c r="E77" s="104">
        <v>30</v>
      </c>
      <c r="F77" s="71">
        <f t="shared" si="11"/>
        <v>97</v>
      </c>
      <c r="G77" s="71"/>
      <c r="H77" s="22"/>
      <c r="I77" s="132">
        <f t="shared" si="10"/>
        <v>97</v>
      </c>
      <c r="J77" s="106"/>
      <c r="K77" s="215">
        <v>3.58</v>
      </c>
      <c r="L77" s="70"/>
      <c r="M77" s="193"/>
      <c r="O77" s="83">
        <f t="shared" si="0"/>
        <v>100.58</v>
      </c>
    </row>
    <row r="78" spans="1:15" x14ac:dyDescent="0.2">
      <c r="A78" s="167" t="s">
        <v>87</v>
      </c>
      <c r="B78" s="37">
        <v>600</v>
      </c>
      <c r="C78" s="38">
        <f t="shared" si="9"/>
        <v>60</v>
      </c>
      <c r="D78" s="38">
        <v>7</v>
      </c>
      <c r="E78" s="38">
        <v>30</v>
      </c>
      <c r="F78" s="39">
        <f>SUM(C78:E78)</f>
        <v>97</v>
      </c>
      <c r="G78" s="39">
        <v>93.01</v>
      </c>
      <c r="H78" s="135">
        <v>45468</v>
      </c>
      <c r="I78" s="216">
        <f t="shared" si="10"/>
        <v>3.9899999999999949</v>
      </c>
      <c r="J78" s="39">
        <v>3.82</v>
      </c>
      <c r="K78" s="136">
        <v>0.17</v>
      </c>
      <c r="L78" s="109"/>
      <c r="M78" s="121"/>
      <c r="N78" s="109"/>
      <c r="O78" s="201">
        <f>SUM(I78:N79)</f>
        <v>3.9899999999999949</v>
      </c>
    </row>
    <row r="79" spans="1:15" x14ac:dyDescent="0.2">
      <c r="A79" s="84"/>
      <c r="B79" s="57"/>
      <c r="C79" s="58"/>
      <c r="D79" s="58"/>
      <c r="E79" s="58"/>
      <c r="F79" s="59"/>
      <c r="G79" s="59"/>
      <c r="H79" s="180">
        <v>45468</v>
      </c>
      <c r="I79" s="217"/>
      <c r="J79" s="59">
        <v>-3.82</v>
      </c>
      <c r="K79" s="181">
        <v>-0.17</v>
      </c>
      <c r="L79" s="74"/>
      <c r="M79" s="90"/>
      <c r="N79" s="74"/>
      <c r="O79" s="75"/>
    </row>
    <row r="80" spans="1:15" x14ac:dyDescent="0.2">
      <c r="A80" s="103" t="s">
        <v>88</v>
      </c>
      <c r="B80" s="1">
        <v>640</v>
      </c>
      <c r="C80" s="104">
        <f>SUM(B80*0.1)</f>
        <v>64</v>
      </c>
      <c r="D80" s="104">
        <v>7</v>
      </c>
      <c r="E80" s="104">
        <v>30</v>
      </c>
      <c r="F80" s="71">
        <f>SUM(C80:E80)</f>
        <v>101</v>
      </c>
      <c r="G80" s="71"/>
      <c r="H80" s="131"/>
      <c r="I80" s="132">
        <f t="shared" si="10"/>
        <v>101</v>
      </c>
      <c r="J80" s="49">
        <v>101</v>
      </c>
      <c r="K80" s="49">
        <v>8.4600000000000009</v>
      </c>
      <c r="L80" s="70"/>
      <c r="M80" s="193"/>
      <c r="O80" s="83">
        <f>SUM(I80:N81)</f>
        <v>101</v>
      </c>
    </row>
    <row r="81" spans="1:15" x14ac:dyDescent="0.2">
      <c r="A81" s="103"/>
      <c r="B81" s="1"/>
      <c r="C81" s="104"/>
      <c r="D81" s="104"/>
      <c r="E81" s="104"/>
      <c r="F81" s="71"/>
      <c r="G81" s="71"/>
      <c r="H81" s="50">
        <v>45322</v>
      </c>
      <c r="I81" s="132"/>
      <c r="J81" s="49">
        <v>-101</v>
      </c>
      <c r="K81" s="49">
        <v>-8.4600000000000009</v>
      </c>
      <c r="L81" s="73"/>
      <c r="M81" s="193"/>
      <c r="N81" s="74"/>
      <c r="O81" s="114"/>
    </row>
    <row r="82" spans="1:15" x14ac:dyDescent="0.2">
      <c r="A82" s="218" t="s">
        <v>89</v>
      </c>
      <c r="B82" s="171">
        <v>600</v>
      </c>
      <c r="C82" s="78">
        <f t="shared" si="9"/>
        <v>60</v>
      </c>
      <c r="D82" s="78">
        <v>7</v>
      </c>
      <c r="E82" s="78">
        <v>30</v>
      </c>
      <c r="F82" s="79">
        <f>SUM(C82:E82)-60</f>
        <v>37</v>
      </c>
      <c r="G82" s="79"/>
      <c r="H82" s="80"/>
      <c r="I82" s="219">
        <f t="shared" si="10"/>
        <v>37</v>
      </c>
      <c r="J82" s="82">
        <v>-65.900000000000006</v>
      </c>
      <c r="K82" s="79"/>
      <c r="L82" s="73"/>
      <c r="M82" s="79"/>
      <c r="N82" s="74"/>
      <c r="O82" s="114">
        <f t="shared" si="0"/>
        <v>-28.900000000000006</v>
      </c>
    </row>
    <row r="83" spans="1:15" x14ac:dyDescent="0.2">
      <c r="A83" s="103" t="s">
        <v>90</v>
      </c>
      <c r="B83" s="160">
        <v>595</v>
      </c>
      <c r="C83" s="106">
        <f t="shared" si="9"/>
        <v>59.5</v>
      </c>
      <c r="D83" s="106">
        <v>7</v>
      </c>
      <c r="E83" s="106">
        <v>30</v>
      </c>
      <c r="F83" s="106">
        <f t="shared" ref="F83:F99" si="12">SUM(C83:E83)</f>
        <v>96.5</v>
      </c>
      <c r="G83" s="106"/>
      <c r="H83" s="131"/>
      <c r="I83" s="132">
        <f t="shared" si="10"/>
        <v>96.5</v>
      </c>
      <c r="J83" s="106"/>
      <c r="K83" s="106"/>
      <c r="L83" s="70"/>
      <c r="M83" s="106"/>
      <c r="O83" s="83">
        <f t="shared" ref="O83:O151" si="13">SUM(I83:N83)</f>
        <v>96.5</v>
      </c>
    </row>
    <row r="84" spans="1:15" x14ac:dyDescent="0.2">
      <c r="A84" s="164" t="s">
        <v>91</v>
      </c>
      <c r="B84" s="153">
        <v>600</v>
      </c>
      <c r="C84" s="154">
        <f t="shared" si="9"/>
        <v>60</v>
      </c>
      <c r="D84" s="154">
        <v>7</v>
      </c>
      <c r="E84" s="154">
        <v>30</v>
      </c>
      <c r="F84" s="139">
        <f t="shared" si="12"/>
        <v>97</v>
      </c>
      <c r="G84" s="139">
        <v>97</v>
      </c>
      <c r="H84" s="140">
        <v>45461</v>
      </c>
      <c r="I84" s="220">
        <f t="shared" si="10"/>
        <v>0</v>
      </c>
      <c r="J84" s="139"/>
      <c r="K84" s="142"/>
      <c r="L84" s="143"/>
      <c r="M84" s="139"/>
      <c r="N84" s="144"/>
      <c r="O84" s="221">
        <f t="shared" si="13"/>
        <v>0</v>
      </c>
    </row>
    <row r="85" spans="1:15" x14ac:dyDescent="0.2">
      <c r="A85" s="198" t="s">
        <v>92</v>
      </c>
      <c r="B85" s="1">
        <v>606</v>
      </c>
      <c r="C85" s="104">
        <f t="shared" si="9"/>
        <v>60.6</v>
      </c>
      <c r="D85" s="104">
        <v>7</v>
      </c>
      <c r="E85" s="104">
        <v>30</v>
      </c>
      <c r="F85" s="71">
        <f t="shared" si="12"/>
        <v>97.6</v>
      </c>
      <c r="G85" s="49">
        <v>0.01</v>
      </c>
      <c r="H85" s="67">
        <v>45399</v>
      </c>
      <c r="I85" s="209">
        <f t="shared" si="10"/>
        <v>97.589999999999989</v>
      </c>
      <c r="J85" s="222">
        <v>97.6</v>
      </c>
      <c r="K85" s="53">
        <v>6.39</v>
      </c>
      <c r="L85" s="70"/>
      <c r="M85" s="71"/>
      <c r="O85" s="83">
        <f>SUM(I85:N86)</f>
        <v>97.589999999999989</v>
      </c>
    </row>
    <row r="86" spans="1:15" x14ac:dyDescent="0.2">
      <c r="A86" s="198"/>
      <c r="B86" s="1"/>
      <c r="C86" s="104"/>
      <c r="D86" s="104"/>
      <c r="E86" s="104"/>
      <c r="F86" s="71"/>
      <c r="G86" s="71"/>
      <c r="H86" s="67">
        <v>45399</v>
      </c>
      <c r="I86" s="209"/>
      <c r="J86" s="222">
        <v>-97.6</v>
      </c>
      <c r="K86" s="53">
        <v>-6.39</v>
      </c>
      <c r="L86" s="70"/>
      <c r="M86" s="71"/>
      <c r="O86" s="83"/>
    </row>
    <row r="87" spans="1:15" x14ac:dyDescent="0.2">
      <c r="A87" s="223" t="s">
        <v>93</v>
      </c>
      <c r="B87" s="116">
        <v>615</v>
      </c>
      <c r="C87" s="224">
        <f>(SUM(B87:B88))*0.1</f>
        <v>121.5</v>
      </c>
      <c r="D87" s="117">
        <v>7</v>
      </c>
      <c r="E87" s="117">
        <v>60</v>
      </c>
      <c r="F87" s="118">
        <f>SUM(C87:E87)</f>
        <v>188.5</v>
      </c>
      <c r="G87" s="118"/>
      <c r="H87" s="168"/>
      <c r="I87" s="169">
        <f t="shared" ref="I87:I116" si="14">SUM(F87-G87)</f>
        <v>188.5</v>
      </c>
      <c r="J87" s="42">
        <v>-5.51</v>
      </c>
      <c r="K87" s="121"/>
      <c r="L87" s="108"/>
      <c r="M87" s="118"/>
      <c r="N87" s="109"/>
      <c r="O87" s="110">
        <f>SUM(I87:N88)</f>
        <v>182.99</v>
      </c>
    </row>
    <row r="88" spans="1:15" x14ac:dyDescent="0.2">
      <c r="A88" s="183" t="s">
        <v>94</v>
      </c>
      <c r="B88" s="85">
        <v>600</v>
      </c>
      <c r="C88" s="86"/>
      <c r="D88" s="86"/>
      <c r="E88" s="86"/>
      <c r="F88" s="87"/>
      <c r="G88" s="87"/>
      <c r="H88" s="207"/>
      <c r="I88" s="112"/>
      <c r="J88" s="184"/>
      <c r="K88" s="90"/>
      <c r="L88" s="73"/>
      <c r="M88" s="87"/>
      <c r="N88" s="74"/>
      <c r="O88" s="114"/>
    </row>
    <row r="89" spans="1:15" x14ac:dyDescent="0.2">
      <c r="A89" s="127" t="s">
        <v>95</v>
      </c>
      <c r="B89" s="128">
        <v>600</v>
      </c>
      <c r="C89" s="147">
        <f>SUM(B89*0.1)</f>
        <v>60</v>
      </c>
      <c r="D89" s="147">
        <v>7</v>
      </c>
      <c r="E89" s="148">
        <v>30</v>
      </c>
      <c r="F89" s="49">
        <f t="shared" si="12"/>
        <v>97</v>
      </c>
      <c r="G89" s="49">
        <v>97</v>
      </c>
      <c r="H89" s="50">
        <v>45470</v>
      </c>
      <c r="I89" s="51">
        <f>SUM(F89-G89)</f>
        <v>0</v>
      </c>
      <c r="J89" s="49"/>
      <c r="K89" s="53"/>
      <c r="L89" s="101"/>
      <c r="M89" s="49"/>
      <c r="N89" s="54"/>
      <c r="O89" s="102">
        <f t="shared" si="13"/>
        <v>0</v>
      </c>
    </row>
    <row r="90" spans="1:15" x14ac:dyDescent="0.2">
      <c r="A90" s="115" t="s">
        <v>96</v>
      </c>
      <c r="B90" s="116">
        <v>620</v>
      </c>
      <c r="C90" s="117">
        <f>SUM(B90*0.1)</f>
        <v>62</v>
      </c>
      <c r="D90" s="117">
        <v>7</v>
      </c>
      <c r="E90" s="117">
        <v>30</v>
      </c>
      <c r="F90" s="118">
        <f t="shared" si="12"/>
        <v>99</v>
      </c>
      <c r="G90" s="118"/>
      <c r="H90" s="119"/>
      <c r="I90" s="81">
        <f>SUM(F90-G90)</f>
        <v>99</v>
      </c>
      <c r="J90" s="79"/>
      <c r="K90" s="79"/>
      <c r="L90" s="92"/>
      <c r="M90" s="79"/>
      <c r="N90" s="93"/>
      <c r="O90" s="94">
        <f t="shared" si="13"/>
        <v>99</v>
      </c>
    </row>
    <row r="91" spans="1:15" x14ac:dyDescent="0.2">
      <c r="A91" s="225" t="s">
        <v>97</v>
      </c>
      <c r="B91" s="77">
        <v>694</v>
      </c>
      <c r="C91" s="78">
        <f>SUM(B91*0.1)</f>
        <v>69.400000000000006</v>
      </c>
      <c r="D91" s="78">
        <v>7</v>
      </c>
      <c r="E91" s="78">
        <v>30</v>
      </c>
      <c r="F91" s="79">
        <f t="shared" si="12"/>
        <v>106.4</v>
      </c>
      <c r="G91" s="79"/>
      <c r="H91" s="172"/>
      <c r="I91" s="209">
        <f t="shared" si="14"/>
        <v>106.4</v>
      </c>
      <c r="J91" s="71"/>
      <c r="K91" s="71"/>
      <c r="L91" s="70"/>
      <c r="M91" s="71"/>
      <c r="O91" s="83">
        <f t="shared" si="13"/>
        <v>106.4</v>
      </c>
    </row>
    <row r="92" spans="1:15" x14ac:dyDescent="0.2">
      <c r="A92" s="146" t="s">
        <v>98</v>
      </c>
      <c r="B92" s="1">
        <v>600</v>
      </c>
      <c r="C92" s="104">
        <f>SUM(B92*0.1)</f>
        <v>60</v>
      </c>
      <c r="D92" s="104">
        <v>7</v>
      </c>
      <c r="E92" s="104">
        <v>30</v>
      </c>
      <c r="F92" s="71">
        <f t="shared" si="12"/>
        <v>97</v>
      </c>
      <c r="G92" s="71"/>
      <c r="H92" s="22"/>
      <c r="I92" s="81">
        <f t="shared" si="14"/>
        <v>97</v>
      </c>
      <c r="J92" s="163">
        <v>0.68</v>
      </c>
      <c r="K92" s="173">
        <v>0.06</v>
      </c>
      <c r="L92" s="92"/>
      <c r="M92" s="79"/>
      <c r="N92" s="93"/>
      <c r="O92" s="94">
        <f t="shared" si="13"/>
        <v>97.740000000000009</v>
      </c>
    </row>
    <row r="93" spans="1:15" x14ac:dyDescent="0.2">
      <c r="A93" s="164" t="s">
        <v>99</v>
      </c>
      <c r="B93" s="153">
        <v>600</v>
      </c>
      <c r="C93" s="154">
        <f>SUM(B93*0.1)</f>
        <v>60</v>
      </c>
      <c r="D93" s="154">
        <v>7</v>
      </c>
      <c r="E93" s="154">
        <v>30</v>
      </c>
      <c r="F93" s="139">
        <f t="shared" si="12"/>
        <v>97</v>
      </c>
      <c r="G93" s="139">
        <v>97</v>
      </c>
      <c r="H93" s="140">
        <v>45473</v>
      </c>
      <c r="I93" s="226">
        <f t="shared" si="14"/>
        <v>0</v>
      </c>
      <c r="J93" s="139"/>
      <c r="K93" s="142"/>
      <c r="L93" s="101"/>
      <c r="M93" s="49"/>
      <c r="N93" s="54"/>
      <c r="O93" s="102">
        <f t="shared" si="13"/>
        <v>0</v>
      </c>
    </row>
    <row r="94" spans="1:15" x14ac:dyDescent="0.2">
      <c r="A94" s="195" t="s">
        <v>100</v>
      </c>
      <c r="B94" s="47">
        <v>600</v>
      </c>
      <c r="C94" s="48">
        <f>SUM(B94*0.1)+7</f>
        <v>67</v>
      </c>
      <c r="D94" s="48"/>
      <c r="E94" s="48">
        <v>30</v>
      </c>
      <c r="F94" s="49">
        <f t="shared" si="12"/>
        <v>97</v>
      </c>
      <c r="G94" s="139">
        <v>97</v>
      </c>
      <c r="H94" s="140">
        <v>45473</v>
      </c>
      <c r="I94" s="41">
        <f t="shared" si="14"/>
        <v>0</v>
      </c>
      <c r="J94" s="148"/>
      <c r="K94" s="151"/>
      <c r="L94" s="177"/>
      <c r="M94" s="39"/>
      <c r="N94" s="44"/>
      <c r="O94" s="126">
        <f t="shared" si="13"/>
        <v>0</v>
      </c>
    </row>
    <row r="95" spans="1:15" x14ac:dyDescent="0.2">
      <c r="A95" s="115" t="s">
        <v>101</v>
      </c>
      <c r="B95" s="116">
        <v>600</v>
      </c>
      <c r="C95" s="117">
        <f>(SUM(B95:B95))*0.1</f>
        <v>60</v>
      </c>
      <c r="D95" s="117">
        <v>7</v>
      </c>
      <c r="E95" s="117">
        <v>30</v>
      </c>
      <c r="F95" s="118">
        <f t="shared" si="12"/>
        <v>97</v>
      </c>
      <c r="G95" s="118"/>
      <c r="H95" s="119"/>
      <c r="I95" s="169">
        <f t="shared" si="14"/>
        <v>97</v>
      </c>
      <c r="J95" s="39">
        <v>96.07</v>
      </c>
      <c r="K95" s="39">
        <v>4.32</v>
      </c>
      <c r="L95" s="108"/>
      <c r="M95" s="118"/>
      <c r="N95" s="109"/>
      <c r="O95" s="110">
        <f>SUM(I95:N96)</f>
        <v>97</v>
      </c>
    </row>
    <row r="96" spans="1:15" x14ac:dyDescent="0.2">
      <c r="A96" s="179"/>
      <c r="B96" s="85"/>
      <c r="C96" s="86"/>
      <c r="D96" s="86"/>
      <c r="E96" s="86"/>
      <c r="F96" s="87"/>
      <c r="G96" s="87"/>
      <c r="H96" s="180">
        <v>45307</v>
      </c>
      <c r="I96" s="89"/>
      <c r="J96" s="59">
        <v>-96.07</v>
      </c>
      <c r="K96" s="59">
        <v>-4.32</v>
      </c>
      <c r="L96" s="73"/>
      <c r="M96" s="87"/>
      <c r="N96" s="74"/>
      <c r="O96" s="114"/>
    </row>
    <row r="97" spans="1:15" x14ac:dyDescent="0.2">
      <c r="A97" s="179" t="s">
        <v>102</v>
      </c>
      <c r="B97" s="85">
        <v>600</v>
      </c>
      <c r="C97" s="86">
        <f t="shared" ref="C97:C123" si="15">SUM(B97*0.1)</f>
        <v>60</v>
      </c>
      <c r="D97" s="86">
        <v>7</v>
      </c>
      <c r="E97" s="86">
        <v>30</v>
      </c>
      <c r="F97" s="87">
        <f t="shared" si="12"/>
        <v>97</v>
      </c>
      <c r="G97" s="87"/>
      <c r="H97" s="88"/>
      <c r="I97" s="227">
        <f t="shared" si="14"/>
        <v>97</v>
      </c>
      <c r="J97" s="87"/>
      <c r="K97" s="87"/>
      <c r="L97" s="73"/>
      <c r="M97" s="87"/>
      <c r="N97" s="74"/>
      <c r="O97" s="114">
        <f t="shared" si="13"/>
        <v>97</v>
      </c>
    </row>
    <row r="98" spans="1:15" x14ac:dyDescent="0.2">
      <c r="A98" s="127" t="s">
        <v>103</v>
      </c>
      <c r="B98" s="47">
        <v>600</v>
      </c>
      <c r="C98" s="48">
        <f t="shared" si="15"/>
        <v>60</v>
      </c>
      <c r="D98" s="48">
        <v>7</v>
      </c>
      <c r="E98" s="48">
        <v>30</v>
      </c>
      <c r="F98" s="49">
        <f>SUM(C98:E98)</f>
        <v>97</v>
      </c>
      <c r="G98" s="139">
        <v>97</v>
      </c>
      <c r="H98" s="155">
        <v>45473</v>
      </c>
      <c r="I98" s="51">
        <f t="shared" si="14"/>
        <v>0</v>
      </c>
      <c r="J98" s="49"/>
      <c r="K98" s="53"/>
      <c r="L98" s="101"/>
      <c r="M98" s="49"/>
      <c r="N98" s="54"/>
      <c r="O98" s="102">
        <f t="shared" si="13"/>
        <v>0</v>
      </c>
    </row>
    <row r="99" spans="1:15" x14ac:dyDescent="0.2">
      <c r="A99" s="167" t="s">
        <v>104</v>
      </c>
      <c r="B99" s="37">
        <v>634</v>
      </c>
      <c r="C99" s="204">
        <f>(SUM(B99:B100))*0.1</f>
        <v>123.4</v>
      </c>
      <c r="D99" s="38">
        <v>7</v>
      </c>
      <c r="E99" s="38">
        <v>60</v>
      </c>
      <c r="F99" s="39">
        <f t="shared" si="12"/>
        <v>190.4</v>
      </c>
      <c r="G99" s="39">
        <v>30</v>
      </c>
      <c r="H99" s="135">
        <v>45422</v>
      </c>
      <c r="I99" s="216">
        <f>SUM(F99-G99)-G100</f>
        <v>135.4</v>
      </c>
      <c r="J99" s="39"/>
      <c r="K99" s="39"/>
      <c r="L99" s="108"/>
      <c r="M99" s="118"/>
      <c r="N99" s="109"/>
      <c r="O99" s="201">
        <f>SUM(I99:N100)</f>
        <v>135.4</v>
      </c>
    </row>
    <row r="100" spans="1:15" x14ac:dyDescent="0.2">
      <c r="A100" s="182" t="s">
        <v>105</v>
      </c>
      <c r="B100" s="57">
        <v>600</v>
      </c>
      <c r="C100" s="58"/>
      <c r="D100" s="58"/>
      <c r="E100" s="58"/>
      <c r="F100" s="59"/>
      <c r="G100" s="59">
        <v>25</v>
      </c>
      <c r="H100" s="99">
        <v>45453</v>
      </c>
      <c r="I100" s="217"/>
      <c r="J100" s="59"/>
      <c r="K100" s="59"/>
      <c r="L100" s="73"/>
      <c r="M100" s="87"/>
      <c r="N100" s="74"/>
      <c r="O100" s="75"/>
    </row>
    <row r="101" spans="1:15" x14ac:dyDescent="0.2">
      <c r="A101" s="127" t="s">
        <v>106</v>
      </c>
      <c r="B101" s="47">
        <v>690</v>
      </c>
      <c r="C101" s="48">
        <f t="shared" si="15"/>
        <v>69</v>
      </c>
      <c r="D101" s="48">
        <v>7</v>
      </c>
      <c r="E101" s="48">
        <v>30</v>
      </c>
      <c r="F101" s="49">
        <f t="shared" ref="F101:F123" si="16">SUM(C101:E101)</f>
        <v>106</v>
      </c>
      <c r="G101" s="49">
        <v>106</v>
      </c>
      <c r="H101" s="67">
        <v>45470</v>
      </c>
      <c r="I101" s="129">
        <f>SUM(F101-G101)</f>
        <v>0</v>
      </c>
      <c r="J101" s="49"/>
      <c r="K101" s="53"/>
      <c r="L101" s="101"/>
      <c r="M101" s="49"/>
      <c r="N101" s="54"/>
      <c r="O101" s="102">
        <f t="shared" si="13"/>
        <v>0</v>
      </c>
    </row>
    <row r="102" spans="1:15" x14ac:dyDescent="0.2">
      <c r="A102" s="228" t="s">
        <v>107</v>
      </c>
      <c r="B102" s="137">
        <v>660</v>
      </c>
      <c r="C102" s="165">
        <f t="shared" si="15"/>
        <v>66</v>
      </c>
      <c r="D102" s="165">
        <v>7</v>
      </c>
      <c r="E102" s="138">
        <v>30</v>
      </c>
      <c r="F102" s="139">
        <f t="shared" si="16"/>
        <v>103</v>
      </c>
      <c r="G102" s="139">
        <v>103</v>
      </c>
      <c r="H102" s="155">
        <v>45460</v>
      </c>
      <c r="I102" s="220">
        <f t="shared" si="14"/>
        <v>0</v>
      </c>
      <c r="J102" s="139"/>
      <c r="K102" s="139"/>
      <c r="L102" s="177"/>
      <c r="M102" s="139"/>
      <c r="N102" s="44"/>
      <c r="O102" s="126">
        <f t="shared" si="13"/>
        <v>0</v>
      </c>
    </row>
    <row r="103" spans="1:15" x14ac:dyDescent="0.2">
      <c r="A103" s="66" t="s">
        <v>108</v>
      </c>
      <c r="B103" s="1">
        <v>600</v>
      </c>
      <c r="C103" s="104">
        <f t="shared" si="15"/>
        <v>60</v>
      </c>
      <c r="D103" s="104">
        <v>7</v>
      </c>
      <c r="E103" s="104">
        <v>30</v>
      </c>
      <c r="F103" s="71">
        <f t="shared" si="16"/>
        <v>97</v>
      </c>
      <c r="G103" s="71"/>
      <c r="H103" s="131"/>
      <c r="I103" s="105">
        <f t="shared" si="14"/>
        <v>97</v>
      </c>
      <c r="J103" s="71"/>
      <c r="K103" s="159">
        <v>0.32</v>
      </c>
      <c r="L103" s="108"/>
      <c r="M103" s="71"/>
      <c r="N103" s="109"/>
      <c r="O103" s="110">
        <f>SUM(I103:N104)</f>
        <v>97.32</v>
      </c>
    </row>
    <row r="104" spans="1:15" x14ac:dyDescent="0.2">
      <c r="A104" s="66"/>
      <c r="B104" s="1"/>
      <c r="C104" s="104"/>
      <c r="D104" s="104"/>
      <c r="E104" s="104"/>
      <c r="F104" s="71"/>
      <c r="G104" s="71"/>
      <c r="H104" s="131"/>
      <c r="I104" s="105"/>
      <c r="J104" s="71"/>
      <c r="K104" s="159"/>
      <c r="L104" s="73"/>
      <c r="M104" s="71"/>
      <c r="N104" s="74"/>
      <c r="O104" s="114"/>
    </row>
    <row r="105" spans="1:15" x14ac:dyDescent="0.2">
      <c r="A105" s="229" t="s">
        <v>109</v>
      </c>
      <c r="B105" s="77">
        <v>600</v>
      </c>
      <c r="C105" s="78">
        <f t="shared" si="15"/>
        <v>60</v>
      </c>
      <c r="D105" s="78">
        <v>7</v>
      </c>
      <c r="E105" s="78">
        <v>30</v>
      </c>
      <c r="F105" s="79">
        <f t="shared" si="16"/>
        <v>97</v>
      </c>
      <c r="G105" s="79"/>
      <c r="H105" s="230"/>
      <c r="I105" s="214">
        <f t="shared" si="14"/>
        <v>97</v>
      </c>
      <c r="J105" s="79"/>
      <c r="K105" s="79"/>
      <c r="L105" s="73"/>
      <c r="M105" s="79"/>
      <c r="N105" s="74"/>
      <c r="O105" s="114">
        <f t="shared" si="13"/>
        <v>97</v>
      </c>
    </row>
    <row r="106" spans="1:15" x14ac:dyDescent="0.2">
      <c r="A106" s="103" t="s">
        <v>110</v>
      </c>
      <c r="B106" s="1">
        <v>600</v>
      </c>
      <c r="C106" s="104">
        <f t="shared" si="15"/>
        <v>60</v>
      </c>
      <c r="D106" s="104">
        <v>7</v>
      </c>
      <c r="E106" s="104">
        <v>30</v>
      </c>
      <c r="F106" s="71">
        <f t="shared" si="16"/>
        <v>97</v>
      </c>
      <c r="G106" s="79"/>
      <c r="H106" s="230"/>
      <c r="I106" s="105">
        <f t="shared" si="14"/>
        <v>97</v>
      </c>
      <c r="J106" s="71"/>
      <c r="K106" s="71"/>
      <c r="L106" s="70"/>
      <c r="M106" s="71"/>
      <c r="O106" s="83">
        <f t="shared" si="13"/>
        <v>97</v>
      </c>
    </row>
    <row r="107" spans="1:15" x14ac:dyDescent="0.2">
      <c r="A107" s="36" t="s">
        <v>111</v>
      </c>
      <c r="B107" s="116">
        <v>600</v>
      </c>
      <c r="C107" s="117">
        <f t="shared" si="15"/>
        <v>60</v>
      </c>
      <c r="D107" s="117">
        <v>7</v>
      </c>
      <c r="E107" s="117">
        <v>30</v>
      </c>
      <c r="F107" s="118">
        <f t="shared" si="16"/>
        <v>97</v>
      </c>
      <c r="G107" s="118"/>
      <c r="H107" s="168"/>
      <c r="I107" s="169">
        <f t="shared" si="14"/>
        <v>97</v>
      </c>
      <c r="J107" s="42">
        <v>-5.54</v>
      </c>
      <c r="K107" s="118"/>
      <c r="L107" s="92"/>
      <c r="M107" s="79"/>
      <c r="N107" s="93"/>
      <c r="O107" s="94">
        <f t="shared" si="13"/>
        <v>91.46</v>
      </c>
    </row>
    <row r="108" spans="1:15" x14ac:dyDescent="0.2">
      <c r="A108" s="208" t="s">
        <v>112</v>
      </c>
      <c r="B108" s="77">
        <v>600</v>
      </c>
      <c r="C108" s="78">
        <f t="shared" si="15"/>
        <v>60</v>
      </c>
      <c r="D108" s="78">
        <v>7</v>
      </c>
      <c r="E108" s="78">
        <v>30</v>
      </c>
      <c r="F108" s="79">
        <f t="shared" si="16"/>
        <v>97</v>
      </c>
      <c r="G108" s="79"/>
      <c r="H108" s="172"/>
      <c r="I108" s="214">
        <f t="shared" si="14"/>
        <v>97</v>
      </c>
      <c r="J108" s="173">
        <v>1.52</v>
      </c>
      <c r="K108" s="173">
        <v>0.74</v>
      </c>
      <c r="L108" s="70"/>
      <c r="M108" s="71"/>
      <c r="O108" s="83">
        <f t="shared" si="13"/>
        <v>99.259999999999991</v>
      </c>
    </row>
    <row r="109" spans="1:15" x14ac:dyDescent="0.2">
      <c r="A109" s="198" t="s">
        <v>113</v>
      </c>
      <c r="B109" s="1">
        <v>605</v>
      </c>
      <c r="C109" s="104">
        <f t="shared" si="15"/>
        <v>60.5</v>
      </c>
      <c r="D109" s="104">
        <v>7</v>
      </c>
      <c r="E109" s="104">
        <v>30</v>
      </c>
      <c r="F109" s="71">
        <f t="shared" si="16"/>
        <v>97.5</v>
      </c>
      <c r="G109" s="71"/>
      <c r="H109" s="131"/>
      <c r="I109" s="105">
        <f t="shared" si="14"/>
        <v>97.5</v>
      </c>
      <c r="J109" s="71"/>
      <c r="K109" s="71"/>
      <c r="L109" s="92"/>
      <c r="M109" s="79"/>
      <c r="N109" s="93"/>
      <c r="O109" s="94">
        <f t="shared" si="13"/>
        <v>97.5</v>
      </c>
    </row>
    <row r="110" spans="1:15" x14ac:dyDescent="0.2">
      <c r="A110" s="123" t="s">
        <v>114</v>
      </c>
      <c r="B110" s="124">
        <v>656</v>
      </c>
      <c r="C110" s="38">
        <f t="shared" si="15"/>
        <v>65.600000000000009</v>
      </c>
      <c r="D110" s="38">
        <v>7</v>
      </c>
      <c r="E110" s="38">
        <v>30</v>
      </c>
      <c r="F110" s="39">
        <f t="shared" si="16"/>
        <v>102.60000000000001</v>
      </c>
      <c r="G110" s="39">
        <v>99.02</v>
      </c>
      <c r="H110" s="40">
        <v>45466</v>
      </c>
      <c r="I110" s="125">
        <f t="shared" si="14"/>
        <v>3.5800000000000125</v>
      </c>
      <c r="J110" s="39">
        <v>-3.58</v>
      </c>
      <c r="K110" s="43"/>
      <c r="L110" s="54"/>
      <c r="M110" s="49"/>
      <c r="N110" s="54"/>
      <c r="O110" s="102">
        <f>SUM(I110:N111)</f>
        <v>1.2434497875801753E-14</v>
      </c>
    </row>
    <row r="111" spans="1:15" x14ac:dyDescent="0.2">
      <c r="A111" s="95"/>
      <c r="B111" s="96"/>
      <c r="C111" s="58"/>
      <c r="D111" s="58"/>
      <c r="E111" s="58"/>
      <c r="F111" s="59"/>
      <c r="G111" s="59"/>
      <c r="H111" s="60" t="s">
        <v>29</v>
      </c>
      <c r="I111" s="100">
        <v>-3.58</v>
      </c>
      <c r="J111" s="59">
        <v>3.58</v>
      </c>
      <c r="K111" s="63"/>
      <c r="L111" s="54"/>
      <c r="M111" s="49"/>
      <c r="N111" s="54"/>
      <c r="O111" s="102"/>
    </row>
    <row r="112" spans="1:15" x14ac:dyDescent="0.2">
      <c r="A112" s="198" t="s">
        <v>115</v>
      </c>
      <c r="B112" s="1">
        <v>600</v>
      </c>
      <c r="C112" s="104">
        <f t="shared" si="15"/>
        <v>60</v>
      </c>
      <c r="D112" s="104">
        <v>7</v>
      </c>
      <c r="E112" s="104">
        <v>30</v>
      </c>
      <c r="F112" s="71">
        <f t="shared" si="16"/>
        <v>97</v>
      </c>
      <c r="G112" s="71"/>
      <c r="H112" s="22"/>
      <c r="I112" s="132">
        <f t="shared" si="14"/>
        <v>97</v>
      </c>
      <c r="J112" s="71"/>
      <c r="K112" s="106"/>
      <c r="L112" s="92"/>
      <c r="M112" s="79"/>
      <c r="N112" s="93"/>
      <c r="O112" s="94">
        <f t="shared" si="13"/>
        <v>97</v>
      </c>
    </row>
    <row r="113" spans="1:15" x14ac:dyDescent="0.2">
      <c r="A113" s="115" t="s">
        <v>116</v>
      </c>
      <c r="B113" s="116">
        <v>600</v>
      </c>
      <c r="C113" s="117">
        <f t="shared" si="15"/>
        <v>60</v>
      </c>
      <c r="D113" s="117">
        <v>7</v>
      </c>
      <c r="E113" s="117">
        <v>30</v>
      </c>
      <c r="F113" s="118">
        <f t="shared" si="16"/>
        <v>97</v>
      </c>
      <c r="G113" s="118"/>
      <c r="H113" s="168"/>
      <c r="I113" s="169">
        <f t="shared" si="14"/>
        <v>97</v>
      </c>
      <c r="J113" s="121"/>
      <c r="K113" s="121"/>
      <c r="L113" s="70"/>
      <c r="M113" s="71"/>
      <c r="O113" s="83">
        <f t="shared" si="13"/>
        <v>97</v>
      </c>
    </row>
    <row r="114" spans="1:15" x14ac:dyDescent="0.2">
      <c r="A114" s="229" t="s">
        <v>117</v>
      </c>
      <c r="B114" s="171">
        <v>608</v>
      </c>
      <c r="C114" s="231">
        <f t="shared" si="15"/>
        <v>60.800000000000004</v>
      </c>
      <c r="D114" s="231">
        <v>7</v>
      </c>
      <c r="E114" s="162">
        <v>30</v>
      </c>
      <c r="F114" s="162">
        <f t="shared" si="16"/>
        <v>97.800000000000011</v>
      </c>
      <c r="G114" s="162"/>
      <c r="H114" s="172"/>
      <c r="I114" s="81">
        <f t="shared" si="14"/>
        <v>97.800000000000011</v>
      </c>
      <c r="J114" s="79"/>
      <c r="K114" s="79"/>
      <c r="L114" s="92"/>
      <c r="M114" s="79"/>
      <c r="N114" s="93"/>
      <c r="O114" s="94">
        <f t="shared" si="13"/>
        <v>97.800000000000011</v>
      </c>
    </row>
    <row r="115" spans="1:15" x14ac:dyDescent="0.2">
      <c r="A115" s="103" t="s">
        <v>118</v>
      </c>
      <c r="B115" s="1">
        <v>600</v>
      </c>
      <c r="C115" s="104">
        <f t="shared" si="15"/>
        <v>60</v>
      </c>
      <c r="D115" s="104">
        <v>7</v>
      </c>
      <c r="E115" s="104">
        <v>30</v>
      </c>
      <c r="F115" s="71">
        <f t="shared" si="16"/>
        <v>97</v>
      </c>
      <c r="G115" s="71"/>
      <c r="H115" s="232"/>
      <c r="I115" s="132">
        <f t="shared" si="14"/>
        <v>97</v>
      </c>
      <c r="J115" s="71"/>
      <c r="K115" s="71"/>
      <c r="L115" s="70"/>
      <c r="M115" s="71"/>
      <c r="O115" s="83">
        <f t="shared" si="13"/>
        <v>97</v>
      </c>
    </row>
    <row r="116" spans="1:15" x14ac:dyDescent="0.2">
      <c r="A116" s="158" t="s">
        <v>119</v>
      </c>
      <c r="B116" s="77">
        <v>600</v>
      </c>
      <c r="C116" s="78">
        <f t="shared" si="15"/>
        <v>60</v>
      </c>
      <c r="D116" s="78">
        <v>7</v>
      </c>
      <c r="E116" s="78">
        <v>30</v>
      </c>
      <c r="F116" s="79">
        <f t="shared" si="16"/>
        <v>97</v>
      </c>
      <c r="G116" s="79"/>
      <c r="H116" s="80"/>
      <c r="I116" s="81">
        <f t="shared" si="14"/>
        <v>97</v>
      </c>
      <c r="J116" s="79"/>
      <c r="K116" s="173">
        <v>1.07</v>
      </c>
      <c r="L116" s="92"/>
      <c r="M116" s="79"/>
      <c r="N116" s="93"/>
      <c r="O116" s="94">
        <f t="shared" si="13"/>
        <v>98.07</v>
      </c>
    </row>
    <row r="117" spans="1:15" x14ac:dyDescent="0.2">
      <c r="A117" s="66" t="s">
        <v>120</v>
      </c>
      <c r="B117" s="160">
        <v>600</v>
      </c>
      <c r="C117" s="104">
        <f t="shared" si="15"/>
        <v>60</v>
      </c>
      <c r="D117" s="104">
        <v>7</v>
      </c>
      <c r="E117" s="104">
        <v>30</v>
      </c>
      <c r="F117" s="71">
        <f t="shared" si="16"/>
        <v>97</v>
      </c>
      <c r="G117" s="71"/>
      <c r="H117" s="22"/>
      <c r="I117" s="132">
        <f t="shared" ref="I117:I123" si="17">SUM(F117-G117)</f>
        <v>97</v>
      </c>
      <c r="J117" s="71"/>
      <c r="K117" s="159">
        <v>0.38</v>
      </c>
      <c r="L117" s="70"/>
      <c r="M117" s="71"/>
      <c r="O117" s="83">
        <f t="shared" si="13"/>
        <v>97.38</v>
      </c>
    </row>
    <row r="118" spans="1:15" x14ac:dyDescent="0.2">
      <c r="A118" s="158" t="s">
        <v>121</v>
      </c>
      <c r="B118" s="171">
        <v>600</v>
      </c>
      <c r="C118" s="78">
        <f t="shared" si="15"/>
        <v>60</v>
      </c>
      <c r="D118" s="78">
        <v>7</v>
      </c>
      <c r="E118" s="78">
        <v>30</v>
      </c>
      <c r="F118" s="79">
        <f t="shared" si="16"/>
        <v>97</v>
      </c>
      <c r="G118" s="79"/>
      <c r="H118" s="172"/>
      <c r="I118" s="81">
        <f t="shared" si="17"/>
        <v>97</v>
      </c>
      <c r="J118" s="79"/>
      <c r="K118" s="163">
        <v>3.62</v>
      </c>
      <c r="L118" s="92"/>
      <c r="M118" s="79"/>
      <c r="N118" s="93"/>
      <c r="O118" s="94">
        <f t="shared" si="13"/>
        <v>100.62</v>
      </c>
    </row>
    <row r="119" spans="1:15" x14ac:dyDescent="0.2">
      <c r="A119" s="146" t="s">
        <v>122</v>
      </c>
      <c r="B119" s="47">
        <v>630</v>
      </c>
      <c r="C119" s="48">
        <f t="shared" si="15"/>
        <v>63</v>
      </c>
      <c r="D119" s="48">
        <v>7</v>
      </c>
      <c r="E119" s="48">
        <v>30</v>
      </c>
      <c r="F119" s="49">
        <f t="shared" si="16"/>
        <v>100</v>
      </c>
      <c r="G119" s="49">
        <v>95.15</v>
      </c>
      <c r="H119" s="67">
        <v>45396</v>
      </c>
      <c r="I119" s="150">
        <f t="shared" si="17"/>
        <v>4.8499999999999943</v>
      </c>
      <c r="J119" s="148"/>
      <c r="K119" s="53">
        <v>0.85</v>
      </c>
      <c r="L119" s="101"/>
      <c r="M119" s="49"/>
      <c r="N119" s="54"/>
      <c r="O119" s="72">
        <f>SUM(I119:N120)</f>
        <v>4.8499999999999943</v>
      </c>
    </row>
    <row r="120" spans="1:15" x14ac:dyDescent="0.2">
      <c r="A120" s="146"/>
      <c r="B120" s="47"/>
      <c r="C120" s="48"/>
      <c r="D120" s="48"/>
      <c r="E120" s="48"/>
      <c r="F120" s="49"/>
      <c r="G120" s="49"/>
      <c r="H120" s="67">
        <v>45396</v>
      </c>
      <c r="I120" s="150"/>
      <c r="J120" s="148"/>
      <c r="K120" s="53">
        <v>-0.85</v>
      </c>
      <c r="L120" s="101"/>
      <c r="M120" s="49"/>
      <c r="N120" s="54"/>
      <c r="O120" s="72"/>
    </row>
    <row r="121" spans="1:15" x14ac:dyDescent="0.2">
      <c r="A121" s="229" t="s">
        <v>123</v>
      </c>
      <c r="B121" s="77">
        <v>600</v>
      </c>
      <c r="C121" s="78">
        <f t="shared" si="15"/>
        <v>60</v>
      </c>
      <c r="D121" s="78">
        <v>7</v>
      </c>
      <c r="E121" s="78">
        <v>30</v>
      </c>
      <c r="F121" s="79">
        <f t="shared" si="16"/>
        <v>97</v>
      </c>
      <c r="G121" s="79"/>
      <c r="H121" s="172"/>
      <c r="I121" s="81">
        <f t="shared" si="17"/>
        <v>97</v>
      </c>
      <c r="J121" s="79"/>
      <c r="K121" s="79"/>
      <c r="L121" s="92"/>
      <c r="M121" s="162"/>
      <c r="N121" s="93"/>
      <c r="O121" s="94">
        <f t="shared" si="13"/>
        <v>97</v>
      </c>
    </row>
    <row r="122" spans="1:15" x14ac:dyDescent="0.2">
      <c r="A122" s="127" t="s">
        <v>124</v>
      </c>
      <c r="B122" s="47">
        <v>600</v>
      </c>
      <c r="C122" s="48">
        <f t="shared" si="15"/>
        <v>60</v>
      </c>
      <c r="D122" s="48">
        <v>7</v>
      </c>
      <c r="E122" s="48">
        <v>30</v>
      </c>
      <c r="F122" s="49">
        <f t="shared" si="16"/>
        <v>97</v>
      </c>
      <c r="G122" s="49">
        <v>97</v>
      </c>
      <c r="H122" s="50">
        <v>45460</v>
      </c>
      <c r="I122" s="51">
        <f t="shared" si="17"/>
        <v>0</v>
      </c>
      <c r="J122" s="49"/>
      <c r="K122" s="49"/>
      <c r="L122" s="101"/>
      <c r="M122" s="49"/>
      <c r="N122" s="54"/>
      <c r="O122" s="102">
        <f t="shared" si="13"/>
        <v>0</v>
      </c>
    </row>
    <row r="123" spans="1:15" x14ac:dyDescent="0.2">
      <c r="A123" s="164" t="s">
        <v>125</v>
      </c>
      <c r="B123" s="153">
        <v>600</v>
      </c>
      <c r="C123" s="154">
        <f t="shared" si="15"/>
        <v>60</v>
      </c>
      <c r="D123" s="154">
        <v>7</v>
      </c>
      <c r="E123" s="154">
        <v>30</v>
      </c>
      <c r="F123" s="139">
        <f t="shared" si="16"/>
        <v>97</v>
      </c>
      <c r="G123" s="139">
        <v>97</v>
      </c>
      <c r="H123" s="155">
        <v>45463</v>
      </c>
      <c r="I123" s="220">
        <f t="shared" si="17"/>
        <v>0</v>
      </c>
      <c r="J123" s="138"/>
      <c r="K123" s="233"/>
      <c r="L123" s="177"/>
      <c r="M123" s="139"/>
      <c r="N123" s="44"/>
      <c r="O123" s="126">
        <f t="shared" si="13"/>
        <v>0</v>
      </c>
    </row>
    <row r="124" spans="1:15" x14ac:dyDescent="0.2">
      <c r="A124" s="103" t="s">
        <v>126</v>
      </c>
      <c r="B124" s="160">
        <v>600</v>
      </c>
      <c r="C124" s="174">
        <f>(SUM(B124:B125))*0.1</f>
        <v>120.10000000000001</v>
      </c>
      <c r="D124" s="174">
        <v>7</v>
      </c>
      <c r="E124" s="106">
        <v>60</v>
      </c>
      <c r="F124" s="71">
        <f>SUM(C124:E125)</f>
        <v>187.10000000000002</v>
      </c>
      <c r="G124" s="71"/>
      <c r="H124" s="131"/>
      <c r="I124" s="132">
        <f>SUM(F124-G124)</f>
        <v>187.10000000000002</v>
      </c>
      <c r="J124" s="49">
        <v>157.1</v>
      </c>
      <c r="K124" s="53">
        <v>7.07</v>
      </c>
      <c r="L124" s="108"/>
      <c r="M124" s="71"/>
      <c r="N124" s="109"/>
      <c r="O124" s="110">
        <f>SUM(I124:N125)</f>
        <v>187.10000000000005</v>
      </c>
    </row>
    <row r="125" spans="1:15" x14ac:dyDescent="0.2">
      <c r="A125" s="179" t="s">
        <v>127</v>
      </c>
      <c r="B125" s="192">
        <v>601</v>
      </c>
      <c r="C125" s="234"/>
      <c r="D125" s="234"/>
      <c r="E125" s="90"/>
      <c r="F125" s="87"/>
      <c r="G125" s="87"/>
      <c r="H125" s="99">
        <v>45415</v>
      </c>
      <c r="I125" s="89"/>
      <c r="J125" s="59">
        <v>-157.1</v>
      </c>
      <c r="K125" s="63">
        <v>-7.07</v>
      </c>
      <c r="L125" s="73"/>
      <c r="M125" s="87"/>
      <c r="N125" s="74"/>
      <c r="O125" s="114"/>
    </row>
    <row r="126" spans="1:15" x14ac:dyDescent="0.2">
      <c r="A126" s="66" t="s">
        <v>128</v>
      </c>
      <c r="B126" s="1">
        <v>600</v>
      </c>
      <c r="C126" s="104">
        <f>SUM(B126*0.1)</f>
        <v>60</v>
      </c>
      <c r="D126" s="104">
        <v>7</v>
      </c>
      <c r="E126" s="104">
        <v>30</v>
      </c>
      <c r="F126" s="71">
        <f>SUM(C126:E126)</f>
        <v>97</v>
      </c>
      <c r="G126" s="71"/>
      <c r="H126" s="22"/>
      <c r="I126" s="169">
        <f>SUM(F126-G126)</f>
        <v>97</v>
      </c>
      <c r="J126" s="194">
        <v>97</v>
      </c>
      <c r="K126" s="194">
        <v>9.43</v>
      </c>
      <c r="L126" s="73"/>
      <c r="M126" s="87"/>
      <c r="N126" s="74"/>
      <c r="O126" s="114">
        <f t="shared" si="13"/>
        <v>203.43</v>
      </c>
    </row>
    <row r="127" spans="1:15" x14ac:dyDescent="0.2">
      <c r="A127" s="76" t="s">
        <v>129</v>
      </c>
      <c r="B127" s="153">
        <v>625</v>
      </c>
      <c r="C127" s="154">
        <f>SUM(B127*0.1)</f>
        <v>62.5</v>
      </c>
      <c r="D127" s="154">
        <v>7</v>
      </c>
      <c r="E127" s="154">
        <v>30</v>
      </c>
      <c r="F127" s="139">
        <f>SUM(C127:E127)</f>
        <v>99.5</v>
      </c>
      <c r="G127" s="139">
        <v>126</v>
      </c>
      <c r="H127" s="235">
        <v>45412</v>
      </c>
      <c r="I127" s="141">
        <f>SUM(F127-G127)</f>
        <v>-26.5</v>
      </c>
      <c r="J127" s="82">
        <v>-26.5</v>
      </c>
      <c r="K127" s="142"/>
      <c r="L127" s="101"/>
      <c r="M127" s="49"/>
      <c r="N127" s="54"/>
      <c r="O127" s="55">
        <f t="shared" si="13"/>
        <v>-53</v>
      </c>
    </row>
    <row r="128" spans="1:15" x14ac:dyDescent="0.2">
      <c r="A128" s="84" t="s">
        <v>130</v>
      </c>
      <c r="B128" s="85">
        <v>608</v>
      </c>
      <c r="C128" s="86">
        <f>SUM(B128*0.1)</f>
        <v>60.800000000000004</v>
      </c>
      <c r="D128" s="86">
        <v>7</v>
      </c>
      <c r="E128" s="86">
        <v>30</v>
      </c>
      <c r="F128" s="87">
        <f>SUM(C128:E128)</f>
        <v>97.800000000000011</v>
      </c>
      <c r="G128" s="87"/>
      <c r="H128" s="88"/>
      <c r="I128" s="89">
        <f>SUM(F128-G128)</f>
        <v>97.800000000000011</v>
      </c>
      <c r="J128" s="87"/>
      <c r="K128" s="62">
        <v>3.96</v>
      </c>
      <c r="L128" s="92"/>
      <c r="M128" s="79"/>
      <c r="N128" s="93"/>
      <c r="O128" s="94">
        <f t="shared" si="13"/>
        <v>101.76</v>
      </c>
    </row>
    <row r="129" spans="1:15" x14ac:dyDescent="0.2">
      <c r="A129" s="84" t="s">
        <v>131</v>
      </c>
      <c r="B129" s="85">
        <v>622</v>
      </c>
      <c r="C129" s="86">
        <f>SUM(B129*0.1)</f>
        <v>62.2</v>
      </c>
      <c r="D129" s="86">
        <v>7</v>
      </c>
      <c r="E129" s="86">
        <v>30</v>
      </c>
      <c r="F129" s="87">
        <f>SUM(C129:E129)</f>
        <v>99.2</v>
      </c>
      <c r="G129" s="87"/>
      <c r="H129" s="207"/>
      <c r="I129" s="132">
        <f>SUM(F129-G129)</f>
        <v>99.2</v>
      </c>
      <c r="J129" s="87"/>
      <c r="K129" s="62">
        <v>1.9</v>
      </c>
      <c r="L129" s="70"/>
      <c r="M129" s="71"/>
      <c r="O129" s="83">
        <f t="shared" si="13"/>
        <v>101.10000000000001</v>
      </c>
    </row>
    <row r="130" spans="1:15" x14ac:dyDescent="0.2">
      <c r="A130" s="103" t="s">
        <v>132</v>
      </c>
      <c r="B130" s="1">
        <v>652</v>
      </c>
      <c r="C130" s="104">
        <f>(SUM(B130:B132))*0.1</f>
        <v>199.20000000000002</v>
      </c>
      <c r="D130" s="104">
        <v>7</v>
      </c>
      <c r="E130" s="104">
        <v>90</v>
      </c>
      <c r="F130" s="71">
        <f>SUM(C130:E130)</f>
        <v>296.20000000000005</v>
      </c>
      <c r="G130" s="71"/>
      <c r="H130" s="22"/>
      <c r="I130" s="169">
        <f>SUM(F130-G130)</f>
        <v>296.20000000000005</v>
      </c>
      <c r="J130" s="121"/>
      <c r="K130" s="106"/>
      <c r="L130" s="108"/>
      <c r="M130" s="118"/>
      <c r="N130" s="109"/>
      <c r="O130" s="110">
        <f>SUM(I130:N132)</f>
        <v>296.20000000000005</v>
      </c>
    </row>
    <row r="131" spans="1:15" x14ac:dyDescent="0.2">
      <c r="A131" s="103" t="s">
        <v>133</v>
      </c>
      <c r="B131" s="1">
        <v>600</v>
      </c>
      <c r="C131" s="104"/>
      <c r="D131" s="104"/>
      <c r="E131" s="193"/>
      <c r="F131" s="71"/>
      <c r="G131" s="71"/>
      <c r="H131" s="22"/>
      <c r="I131" s="132"/>
      <c r="J131" s="71"/>
      <c r="K131" s="71"/>
      <c r="L131" s="70"/>
      <c r="M131" s="71"/>
      <c r="O131" s="83"/>
    </row>
    <row r="132" spans="1:15" x14ac:dyDescent="0.2">
      <c r="A132" s="103" t="s">
        <v>134</v>
      </c>
      <c r="B132" s="1">
        <v>740</v>
      </c>
      <c r="C132" s="174"/>
      <c r="D132" s="104"/>
      <c r="E132" s="193"/>
      <c r="F132" s="71"/>
      <c r="G132" s="71"/>
      <c r="H132" s="22"/>
      <c r="I132" s="132"/>
      <c r="J132" s="71"/>
      <c r="K132" s="71"/>
      <c r="L132" s="70"/>
      <c r="M132" s="71"/>
      <c r="O132" s="83"/>
    </row>
    <row r="133" spans="1:15" x14ac:dyDescent="0.2">
      <c r="A133" s="199" t="s">
        <v>135</v>
      </c>
      <c r="B133" s="37">
        <v>600</v>
      </c>
      <c r="C133" s="38">
        <f t="shared" ref="C133:C159" si="18">SUM(B133*0.1)</f>
        <v>60</v>
      </c>
      <c r="D133" s="38">
        <v>7</v>
      </c>
      <c r="E133" s="38">
        <v>30</v>
      </c>
      <c r="F133" s="39">
        <f>SUM(C133:E133)</f>
        <v>97</v>
      </c>
      <c r="G133" s="39">
        <v>93.4</v>
      </c>
      <c r="H133" s="40">
        <v>45451</v>
      </c>
      <c r="I133" s="216">
        <f>SUM(F133-G133)</f>
        <v>3.5999999999999943</v>
      </c>
      <c r="J133" s="39">
        <v>4.4000000000000004</v>
      </c>
      <c r="K133" s="43">
        <v>0.2</v>
      </c>
      <c r="L133" s="109"/>
      <c r="M133" s="118"/>
      <c r="N133" s="109"/>
      <c r="O133" s="201">
        <f>SUM(I133:N134)</f>
        <v>3.5999999999999934</v>
      </c>
    </row>
    <row r="134" spans="1:15" x14ac:dyDescent="0.2">
      <c r="A134" s="182"/>
      <c r="B134" s="57"/>
      <c r="C134" s="58"/>
      <c r="D134" s="58"/>
      <c r="E134" s="58"/>
      <c r="F134" s="59"/>
      <c r="G134" s="59"/>
      <c r="H134" s="99">
        <v>45451</v>
      </c>
      <c r="I134" s="217"/>
      <c r="J134" s="59">
        <v>-4.4000000000000004</v>
      </c>
      <c r="K134" s="63">
        <v>-0.2</v>
      </c>
      <c r="L134" s="74"/>
      <c r="M134" s="87"/>
      <c r="N134" s="74"/>
      <c r="O134" s="75"/>
    </row>
    <row r="135" spans="1:15" x14ac:dyDescent="0.2">
      <c r="A135" s="198" t="s">
        <v>136</v>
      </c>
      <c r="B135" s="1">
        <v>600</v>
      </c>
      <c r="C135" s="104">
        <f>SUM(B135*0.1)</f>
        <v>60</v>
      </c>
      <c r="D135" s="104">
        <v>7</v>
      </c>
      <c r="E135" s="104">
        <v>30</v>
      </c>
      <c r="F135" s="71">
        <f>SUM(C135:E135)</f>
        <v>97</v>
      </c>
      <c r="G135" s="49">
        <v>7.0000000000000007E-2</v>
      </c>
      <c r="H135" s="67">
        <v>45306</v>
      </c>
      <c r="I135" s="132">
        <f t="shared" ref="I135:I143" si="19">SUM(F135-G135)</f>
        <v>96.93</v>
      </c>
      <c r="J135" s="71"/>
      <c r="K135" s="148">
        <v>0.93</v>
      </c>
      <c r="L135" s="70"/>
      <c r="M135" s="71"/>
      <c r="O135" s="83">
        <f>SUM(I135:N136)</f>
        <v>96.93</v>
      </c>
    </row>
    <row r="136" spans="1:15" x14ac:dyDescent="0.2">
      <c r="A136" s="198"/>
      <c r="B136" s="1"/>
      <c r="C136" s="104"/>
      <c r="D136" s="104"/>
      <c r="E136" s="104"/>
      <c r="F136" s="71"/>
      <c r="G136" s="49"/>
      <c r="H136" s="67">
        <v>45306</v>
      </c>
      <c r="I136" s="132"/>
      <c r="J136" s="71"/>
      <c r="K136" s="148">
        <v>-0.93</v>
      </c>
      <c r="L136" s="73"/>
      <c r="M136" s="71"/>
      <c r="N136" s="74"/>
      <c r="O136" s="114"/>
    </row>
    <row r="137" spans="1:15" x14ac:dyDescent="0.2">
      <c r="A137" s="225" t="s">
        <v>137</v>
      </c>
      <c r="B137" s="77">
        <v>600</v>
      </c>
      <c r="C137" s="78">
        <f t="shared" si="18"/>
        <v>60</v>
      </c>
      <c r="D137" s="78">
        <v>7</v>
      </c>
      <c r="E137" s="78">
        <v>30</v>
      </c>
      <c r="F137" s="79">
        <f>SUM(C137:E137)</f>
        <v>97</v>
      </c>
      <c r="G137" s="79"/>
      <c r="H137" s="80"/>
      <c r="I137" s="81">
        <f t="shared" si="19"/>
        <v>97</v>
      </c>
      <c r="J137" s="79"/>
      <c r="K137" s="79"/>
      <c r="L137" s="70"/>
      <c r="M137" s="118"/>
      <c r="O137" s="83">
        <f t="shared" si="13"/>
        <v>97</v>
      </c>
    </row>
    <row r="138" spans="1:15" x14ac:dyDescent="0.2">
      <c r="A138" s="198" t="s">
        <v>138</v>
      </c>
      <c r="B138" s="1">
        <v>600</v>
      </c>
      <c r="C138" s="104">
        <f t="shared" si="18"/>
        <v>60</v>
      </c>
      <c r="D138" s="104">
        <v>7</v>
      </c>
      <c r="E138" s="104">
        <v>30</v>
      </c>
      <c r="F138" s="71">
        <f t="shared" ref="F138:F150" si="20">SUM(C138:E138)</f>
        <v>97</v>
      </c>
      <c r="G138" s="71"/>
      <c r="H138" s="22"/>
      <c r="I138" s="132">
        <f t="shared" si="19"/>
        <v>97</v>
      </c>
      <c r="J138" s="71"/>
      <c r="K138" s="71"/>
      <c r="L138" s="92"/>
      <c r="M138" s="79"/>
      <c r="N138" s="93"/>
      <c r="O138" s="94">
        <f t="shared" si="13"/>
        <v>97</v>
      </c>
    </row>
    <row r="139" spans="1:15" x14ac:dyDescent="0.2">
      <c r="A139" s="229" t="s">
        <v>139</v>
      </c>
      <c r="B139" s="77">
        <v>600</v>
      </c>
      <c r="C139" s="78">
        <f t="shared" si="18"/>
        <v>60</v>
      </c>
      <c r="D139" s="78">
        <v>7</v>
      </c>
      <c r="E139" s="78">
        <v>30</v>
      </c>
      <c r="F139" s="79">
        <f t="shared" si="20"/>
        <v>97</v>
      </c>
      <c r="G139" s="79"/>
      <c r="H139" s="172"/>
      <c r="I139" s="81">
        <f t="shared" si="19"/>
        <v>97</v>
      </c>
      <c r="J139" s="162"/>
      <c r="K139" s="162"/>
      <c r="L139" s="70"/>
      <c r="M139" s="71"/>
      <c r="O139" s="83">
        <f t="shared" si="13"/>
        <v>97</v>
      </c>
    </row>
    <row r="140" spans="1:15" x14ac:dyDescent="0.2">
      <c r="A140" s="127" t="s">
        <v>140</v>
      </c>
      <c r="B140" s="128">
        <v>605</v>
      </c>
      <c r="C140" s="48">
        <f t="shared" si="18"/>
        <v>60.5</v>
      </c>
      <c r="D140" s="48">
        <v>7</v>
      </c>
      <c r="E140" s="48">
        <v>30</v>
      </c>
      <c r="F140" s="49">
        <f t="shared" si="20"/>
        <v>97.5</v>
      </c>
      <c r="G140" s="49">
        <v>97.5</v>
      </c>
      <c r="H140" s="50">
        <v>45468</v>
      </c>
      <c r="I140" s="51">
        <f t="shared" si="19"/>
        <v>0</v>
      </c>
      <c r="J140" s="49"/>
      <c r="K140" s="53"/>
      <c r="L140" s="143"/>
      <c r="M140" s="139"/>
      <c r="N140" s="144"/>
      <c r="O140" s="221">
        <f t="shared" si="13"/>
        <v>0</v>
      </c>
    </row>
    <row r="141" spans="1:15" x14ac:dyDescent="0.2">
      <c r="A141" s="208" t="s">
        <v>141</v>
      </c>
      <c r="B141" s="77">
        <v>645</v>
      </c>
      <c r="C141" s="78">
        <f t="shared" si="18"/>
        <v>64.5</v>
      </c>
      <c r="D141" s="78">
        <v>7</v>
      </c>
      <c r="E141" s="78">
        <v>30</v>
      </c>
      <c r="F141" s="79">
        <f t="shared" si="20"/>
        <v>101.5</v>
      </c>
      <c r="G141" s="79"/>
      <c r="H141" s="80"/>
      <c r="I141" s="81">
        <f t="shared" si="19"/>
        <v>101.5</v>
      </c>
      <c r="J141" s="173">
        <v>4.01</v>
      </c>
      <c r="K141" s="173">
        <v>3.84</v>
      </c>
      <c r="L141" s="70"/>
      <c r="M141" s="193"/>
      <c r="O141" s="83">
        <f t="shared" si="13"/>
        <v>109.35000000000001</v>
      </c>
    </row>
    <row r="142" spans="1:15" x14ac:dyDescent="0.2">
      <c r="A142" s="66" t="s">
        <v>142</v>
      </c>
      <c r="B142" s="1">
        <v>300</v>
      </c>
      <c r="C142" s="104">
        <f t="shared" si="18"/>
        <v>30</v>
      </c>
      <c r="D142" s="104">
        <v>7</v>
      </c>
      <c r="E142" s="104">
        <v>30</v>
      </c>
      <c r="F142" s="71">
        <f t="shared" si="20"/>
        <v>67</v>
      </c>
      <c r="G142" s="71"/>
      <c r="H142" s="22"/>
      <c r="I142" s="132">
        <f t="shared" si="19"/>
        <v>67</v>
      </c>
      <c r="J142" s="71"/>
      <c r="K142" s="159">
        <v>1.27</v>
      </c>
      <c r="L142" s="92"/>
      <c r="M142" s="176"/>
      <c r="N142" s="93"/>
      <c r="O142" s="94">
        <f t="shared" si="13"/>
        <v>68.27</v>
      </c>
    </row>
    <row r="143" spans="1:15" x14ac:dyDescent="0.2">
      <c r="A143" s="76" t="s">
        <v>142</v>
      </c>
      <c r="B143" s="171">
        <v>300</v>
      </c>
      <c r="C143" s="78">
        <f t="shared" si="18"/>
        <v>30</v>
      </c>
      <c r="D143" s="78">
        <v>7</v>
      </c>
      <c r="E143" s="78">
        <v>30</v>
      </c>
      <c r="F143" s="79">
        <f t="shared" si="20"/>
        <v>67</v>
      </c>
      <c r="G143" s="79"/>
      <c r="H143" s="80"/>
      <c r="I143" s="81">
        <f t="shared" si="19"/>
        <v>67</v>
      </c>
      <c r="J143" s="82">
        <v>-4.84</v>
      </c>
      <c r="K143" s="79"/>
      <c r="L143" s="70"/>
      <c r="M143" s="71"/>
      <c r="O143" s="83">
        <f t="shared" si="13"/>
        <v>62.16</v>
      </c>
    </row>
    <row r="144" spans="1:15" x14ac:dyDescent="0.2">
      <c r="A144" s="103" t="s">
        <v>143</v>
      </c>
      <c r="B144" s="1">
        <v>606</v>
      </c>
      <c r="C144" s="104">
        <f t="shared" si="18"/>
        <v>60.6</v>
      </c>
      <c r="D144" s="104">
        <v>7</v>
      </c>
      <c r="E144" s="104">
        <v>30</v>
      </c>
      <c r="F144" s="71">
        <f t="shared" si="20"/>
        <v>97.6</v>
      </c>
      <c r="G144" s="49">
        <v>1.41</v>
      </c>
      <c r="H144" s="67">
        <v>45379</v>
      </c>
      <c r="I144" s="132">
        <f>SUM(F144-G144)</f>
        <v>96.19</v>
      </c>
      <c r="J144" s="148">
        <v>97.6</v>
      </c>
      <c r="K144" s="49">
        <v>7.99</v>
      </c>
      <c r="L144" s="108"/>
      <c r="M144" s="118"/>
      <c r="N144" s="109"/>
      <c r="O144" s="110">
        <f>SUM(I144:N145)</f>
        <v>96.190000000000012</v>
      </c>
    </row>
    <row r="145" spans="1:15" x14ac:dyDescent="0.2">
      <c r="A145" s="103"/>
      <c r="B145" s="1"/>
      <c r="C145" s="104"/>
      <c r="D145" s="104"/>
      <c r="E145" s="104"/>
      <c r="F145" s="71"/>
      <c r="G145" s="71"/>
      <c r="H145" s="67">
        <v>45379</v>
      </c>
      <c r="I145" s="132"/>
      <c r="J145" s="148">
        <v>-97.6</v>
      </c>
      <c r="K145" s="49">
        <v>-7.99</v>
      </c>
      <c r="L145" s="73"/>
      <c r="M145" s="87"/>
      <c r="N145" s="74"/>
      <c r="O145" s="114"/>
    </row>
    <row r="146" spans="1:15" x14ac:dyDescent="0.2">
      <c r="A146" s="164" t="s">
        <v>144</v>
      </c>
      <c r="B146" s="137">
        <v>620</v>
      </c>
      <c r="C146" s="154">
        <f t="shared" si="18"/>
        <v>62</v>
      </c>
      <c r="D146" s="154">
        <v>7</v>
      </c>
      <c r="E146" s="154">
        <v>30</v>
      </c>
      <c r="F146" s="139">
        <f t="shared" si="20"/>
        <v>99</v>
      </c>
      <c r="G146" s="139">
        <v>99</v>
      </c>
      <c r="H146" s="140">
        <v>45462</v>
      </c>
      <c r="I146" s="220">
        <f t="shared" ref="I146:I151" si="21">SUM(F146-G146)</f>
        <v>0</v>
      </c>
      <c r="J146" s="139"/>
      <c r="K146" s="142"/>
      <c r="L146" s="101"/>
      <c r="M146" s="49"/>
      <c r="N146" s="54"/>
      <c r="O146" s="102">
        <f t="shared" si="13"/>
        <v>0</v>
      </c>
    </row>
    <row r="147" spans="1:15" x14ac:dyDescent="0.2">
      <c r="A147" s="229" t="s">
        <v>145</v>
      </c>
      <c r="B147" s="77">
        <v>595</v>
      </c>
      <c r="C147" s="78">
        <f t="shared" si="18"/>
        <v>59.5</v>
      </c>
      <c r="D147" s="78">
        <v>7</v>
      </c>
      <c r="E147" s="78">
        <v>30</v>
      </c>
      <c r="F147" s="79">
        <f t="shared" si="20"/>
        <v>96.5</v>
      </c>
      <c r="G147" s="79"/>
      <c r="H147" s="172"/>
      <c r="I147" s="81">
        <f t="shared" si="21"/>
        <v>96.5</v>
      </c>
      <c r="J147" s="79"/>
      <c r="K147" s="79"/>
      <c r="L147" s="92"/>
      <c r="M147" s="79"/>
      <c r="N147" s="93"/>
      <c r="O147" s="94">
        <f t="shared" si="13"/>
        <v>96.5</v>
      </c>
    </row>
    <row r="148" spans="1:15" x14ac:dyDescent="0.2">
      <c r="A148" s="146" t="s">
        <v>146</v>
      </c>
      <c r="B148" s="160">
        <v>601</v>
      </c>
      <c r="C148" s="106">
        <f t="shared" si="18"/>
        <v>60.1</v>
      </c>
      <c r="D148" s="106">
        <v>7</v>
      </c>
      <c r="E148" s="106">
        <v>30</v>
      </c>
      <c r="F148" s="106">
        <f t="shared" si="20"/>
        <v>97.1</v>
      </c>
      <c r="G148" s="106"/>
      <c r="H148" s="131"/>
      <c r="I148" s="132">
        <f t="shared" si="21"/>
        <v>97.1</v>
      </c>
      <c r="J148" s="215">
        <v>0.45</v>
      </c>
      <c r="K148" s="215">
        <v>0.02</v>
      </c>
      <c r="L148" s="70"/>
      <c r="M148" s="106"/>
      <c r="O148" s="83">
        <f t="shared" si="13"/>
        <v>97.57</v>
      </c>
    </row>
    <row r="149" spans="1:15" x14ac:dyDescent="0.2">
      <c r="A149" s="229" t="s">
        <v>147</v>
      </c>
      <c r="B149" s="171">
        <v>580</v>
      </c>
      <c r="C149" s="162">
        <f t="shared" si="18"/>
        <v>58</v>
      </c>
      <c r="D149" s="231">
        <v>7</v>
      </c>
      <c r="E149" s="162">
        <v>30</v>
      </c>
      <c r="F149" s="162">
        <f t="shared" si="20"/>
        <v>95</v>
      </c>
      <c r="G149" s="162"/>
      <c r="H149" s="172"/>
      <c r="I149" s="219">
        <f t="shared" si="21"/>
        <v>95</v>
      </c>
      <c r="J149" s="162"/>
      <c r="K149" s="162"/>
      <c r="L149" s="92"/>
      <c r="M149" s="79"/>
      <c r="N149" s="93"/>
      <c r="O149" s="94">
        <f t="shared" si="13"/>
        <v>95</v>
      </c>
    </row>
    <row r="150" spans="1:15" x14ac:dyDescent="0.2">
      <c r="A150" s="158" t="s">
        <v>148</v>
      </c>
      <c r="B150" s="77">
        <v>879</v>
      </c>
      <c r="C150" s="78">
        <f t="shared" si="18"/>
        <v>87.9</v>
      </c>
      <c r="D150" s="78">
        <v>7</v>
      </c>
      <c r="E150" s="78">
        <v>30</v>
      </c>
      <c r="F150" s="79">
        <f t="shared" si="20"/>
        <v>124.9</v>
      </c>
      <c r="G150" s="79"/>
      <c r="H150" s="172"/>
      <c r="I150" s="81">
        <f t="shared" si="21"/>
        <v>124.9</v>
      </c>
      <c r="J150" s="162"/>
      <c r="K150" s="173">
        <v>1.75</v>
      </c>
      <c r="L150" s="70"/>
      <c r="M150" s="71"/>
      <c r="O150" s="83">
        <f t="shared" si="13"/>
        <v>126.65</v>
      </c>
    </row>
    <row r="151" spans="1:15" x14ac:dyDescent="0.2">
      <c r="A151" s="46" t="s">
        <v>149</v>
      </c>
      <c r="B151" s="1">
        <v>712</v>
      </c>
      <c r="C151" s="104">
        <f t="shared" si="18"/>
        <v>71.2</v>
      </c>
      <c r="D151" s="104">
        <v>7</v>
      </c>
      <c r="E151" s="104">
        <v>30</v>
      </c>
      <c r="F151" s="71">
        <f>SUM(C151:E151)</f>
        <v>108.2</v>
      </c>
      <c r="G151" s="71"/>
      <c r="H151" s="22"/>
      <c r="I151" s="132">
        <f t="shared" si="21"/>
        <v>108.2</v>
      </c>
      <c r="J151" s="52">
        <v>-2.41</v>
      </c>
      <c r="K151" s="193"/>
      <c r="L151" s="92"/>
      <c r="M151" s="79"/>
      <c r="N151" s="93"/>
      <c r="O151" s="94">
        <f t="shared" si="13"/>
        <v>105.79</v>
      </c>
    </row>
    <row r="152" spans="1:15" x14ac:dyDescent="0.2">
      <c r="A152" s="229" t="s">
        <v>150</v>
      </c>
      <c r="B152" s="171">
        <v>1146</v>
      </c>
      <c r="C152" s="162">
        <f t="shared" si="18"/>
        <v>114.60000000000001</v>
      </c>
      <c r="D152" s="162">
        <v>7</v>
      </c>
      <c r="E152" s="162">
        <v>30</v>
      </c>
      <c r="F152" s="162">
        <f>SUM(C152:E152)</f>
        <v>151.60000000000002</v>
      </c>
      <c r="G152" s="162"/>
      <c r="H152" s="172"/>
      <c r="I152" s="81">
        <f t="shared" ref="I152:I159" si="22">SUM(F152-G152)</f>
        <v>151.60000000000002</v>
      </c>
      <c r="J152" s="162"/>
      <c r="K152" s="162"/>
      <c r="L152" s="70"/>
      <c r="M152" s="106"/>
      <c r="O152" s="83">
        <f t="shared" ref="O152:O215" si="23">SUM(I152:N152)</f>
        <v>151.60000000000002</v>
      </c>
    </row>
    <row r="153" spans="1:15" x14ac:dyDescent="0.2">
      <c r="A153" s="56" t="s">
        <v>151</v>
      </c>
      <c r="B153" s="192">
        <v>570</v>
      </c>
      <c r="C153" s="90">
        <f t="shared" si="18"/>
        <v>57</v>
      </c>
      <c r="D153" s="90">
        <v>7</v>
      </c>
      <c r="E153" s="90">
        <v>30</v>
      </c>
      <c r="F153" s="90">
        <f t="shared" ref="F153:F159" si="24">SUM(C153:E153)</f>
        <v>94</v>
      </c>
      <c r="G153" s="90"/>
      <c r="H153" s="207"/>
      <c r="I153" s="89">
        <f t="shared" si="22"/>
        <v>94</v>
      </c>
      <c r="J153" s="236">
        <v>-0.05</v>
      </c>
      <c r="K153" s="90"/>
      <c r="L153" s="92"/>
      <c r="M153" s="79"/>
      <c r="N153" s="93"/>
      <c r="O153" s="94">
        <f t="shared" si="23"/>
        <v>93.95</v>
      </c>
    </row>
    <row r="154" spans="1:15" x14ac:dyDescent="0.2">
      <c r="A154" s="84" t="s">
        <v>152</v>
      </c>
      <c r="B154" s="192">
        <v>531</v>
      </c>
      <c r="C154" s="86">
        <f t="shared" si="18"/>
        <v>53.1</v>
      </c>
      <c r="D154" s="86">
        <v>7</v>
      </c>
      <c r="E154" s="86">
        <v>30</v>
      </c>
      <c r="F154" s="87">
        <f t="shared" si="24"/>
        <v>90.1</v>
      </c>
      <c r="G154" s="87"/>
      <c r="H154" s="207"/>
      <c r="I154" s="237">
        <f t="shared" si="22"/>
        <v>90.1</v>
      </c>
      <c r="J154" s="87"/>
      <c r="K154" s="191">
        <v>0.8</v>
      </c>
      <c r="L154" s="70"/>
      <c r="M154" s="71"/>
      <c r="O154" s="83">
        <f t="shared" si="23"/>
        <v>90.899999999999991</v>
      </c>
    </row>
    <row r="155" spans="1:15" x14ac:dyDescent="0.2">
      <c r="A155" s="238" t="s">
        <v>153</v>
      </c>
      <c r="B155" s="1">
        <v>930</v>
      </c>
      <c r="C155" s="104">
        <f t="shared" si="18"/>
        <v>93</v>
      </c>
      <c r="D155" s="104">
        <v>7</v>
      </c>
      <c r="E155" s="104">
        <v>30</v>
      </c>
      <c r="F155" s="71">
        <f>SUM(C155:E155)</f>
        <v>130</v>
      </c>
      <c r="G155" s="71"/>
      <c r="H155" s="22"/>
      <c r="I155" s="105">
        <f t="shared" si="22"/>
        <v>130</v>
      </c>
      <c r="J155" s="71"/>
      <c r="K155" s="215">
        <v>5.85</v>
      </c>
      <c r="L155" s="92"/>
      <c r="M155" s="176"/>
      <c r="N155" s="93"/>
      <c r="O155" s="94">
        <f t="shared" si="23"/>
        <v>135.85</v>
      </c>
    </row>
    <row r="156" spans="1:15" x14ac:dyDescent="0.2">
      <c r="A156" s="229" t="s">
        <v>154</v>
      </c>
      <c r="B156" s="171">
        <v>636</v>
      </c>
      <c r="C156" s="162">
        <f>SUM(B156*0.1)</f>
        <v>63.6</v>
      </c>
      <c r="D156" s="162">
        <v>7</v>
      </c>
      <c r="E156" s="162">
        <v>30</v>
      </c>
      <c r="F156" s="79">
        <f t="shared" si="24"/>
        <v>100.6</v>
      </c>
      <c r="G156" s="79"/>
      <c r="H156" s="172"/>
      <c r="I156" s="81">
        <f t="shared" si="22"/>
        <v>100.6</v>
      </c>
      <c r="J156" s="79"/>
      <c r="K156" s="79"/>
      <c r="L156" s="70"/>
      <c r="M156" s="71"/>
      <c r="O156" s="83">
        <f t="shared" si="23"/>
        <v>100.6</v>
      </c>
    </row>
    <row r="157" spans="1:15" x14ac:dyDescent="0.2">
      <c r="A157" s="195" t="s">
        <v>155</v>
      </c>
      <c r="B157" s="47">
        <v>820</v>
      </c>
      <c r="C157" s="48">
        <f t="shared" si="18"/>
        <v>82</v>
      </c>
      <c r="D157" s="48">
        <v>7</v>
      </c>
      <c r="E157" s="48">
        <v>30</v>
      </c>
      <c r="F157" s="49">
        <f t="shared" si="24"/>
        <v>119</v>
      </c>
      <c r="G157" s="49">
        <v>119</v>
      </c>
      <c r="H157" s="67">
        <v>45447</v>
      </c>
      <c r="I157" s="51">
        <f t="shared" si="22"/>
        <v>0</v>
      </c>
      <c r="J157" s="49"/>
      <c r="K157" s="49"/>
      <c r="L157" s="143"/>
      <c r="M157" s="139"/>
      <c r="N157" s="144"/>
      <c r="O157" s="221">
        <f t="shared" si="23"/>
        <v>0</v>
      </c>
    </row>
    <row r="158" spans="1:15" x14ac:dyDescent="0.2">
      <c r="A158" s="158" t="s">
        <v>156</v>
      </c>
      <c r="B158" s="77">
        <v>612</v>
      </c>
      <c r="C158" s="78">
        <f t="shared" si="18"/>
        <v>61.2</v>
      </c>
      <c r="D158" s="78">
        <v>7</v>
      </c>
      <c r="E158" s="78">
        <v>30</v>
      </c>
      <c r="F158" s="79">
        <f t="shared" si="24"/>
        <v>98.2</v>
      </c>
      <c r="G158" s="79"/>
      <c r="H158" s="80"/>
      <c r="I158" s="81">
        <f t="shared" si="22"/>
        <v>98.2</v>
      </c>
      <c r="J158" s="162"/>
      <c r="K158" s="163">
        <v>3.24</v>
      </c>
      <c r="L158" s="70"/>
      <c r="M158" s="71"/>
      <c r="O158" s="83">
        <f t="shared" si="23"/>
        <v>101.44</v>
      </c>
    </row>
    <row r="159" spans="1:15" x14ac:dyDescent="0.2">
      <c r="A159" s="158" t="s">
        <v>157</v>
      </c>
      <c r="B159" s="171">
        <v>637</v>
      </c>
      <c r="C159" s="78">
        <f t="shared" si="18"/>
        <v>63.7</v>
      </c>
      <c r="D159" s="78">
        <v>7</v>
      </c>
      <c r="E159" s="78">
        <v>30</v>
      </c>
      <c r="F159" s="79">
        <f t="shared" si="24"/>
        <v>100.7</v>
      </c>
      <c r="G159" s="79"/>
      <c r="H159" s="172"/>
      <c r="I159" s="81">
        <f t="shared" si="22"/>
        <v>100.7</v>
      </c>
      <c r="J159" s="173">
        <v>0.26</v>
      </c>
      <c r="K159" s="173">
        <v>0.1</v>
      </c>
      <c r="L159" s="108"/>
      <c r="M159" s="79"/>
      <c r="N159" s="109"/>
      <c r="O159" s="110">
        <f t="shared" si="23"/>
        <v>101.06</v>
      </c>
    </row>
    <row r="160" spans="1:15" x14ac:dyDescent="0.2">
      <c r="A160" s="103" t="s">
        <v>158</v>
      </c>
      <c r="B160" s="1">
        <v>690</v>
      </c>
      <c r="C160" s="104">
        <f>(SUM(B160:B160))*0.1</f>
        <v>69</v>
      </c>
      <c r="D160" s="104">
        <v>7</v>
      </c>
      <c r="E160" s="104">
        <v>30</v>
      </c>
      <c r="F160" s="71">
        <f>SUM(C160:E160)</f>
        <v>106</v>
      </c>
      <c r="G160" s="71"/>
      <c r="H160" s="22"/>
      <c r="I160" s="132">
        <f>SUM(F160-G160)</f>
        <v>106</v>
      </c>
      <c r="J160" s="49">
        <v>106</v>
      </c>
      <c r="K160" s="49">
        <v>8.3000000000000007</v>
      </c>
      <c r="L160" s="108"/>
      <c r="M160" s="71"/>
      <c r="N160" s="109"/>
      <c r="O160" s="110">
        <f>SUM(I160:N161)</f>
        <v>106.00000000000001</v>
      </c>
    </row>
    <row r="161" spans="1:15" x14ac:dyDescent="0.2">
      <c r="A161" s="103"/>
      <c r="B161" s="1"/>
      <c r="C161" s="104"/>
      <c r="D161" s="104"/>
      <c r="E161" s="104"/>
      <c r="F161" s="71"/>
      <c r="G161" s="71"/>
      <c r="H161" s="67">
        <v>45309</v>
      </c>
      <c r="I161" s="132"/>
      <c r="J161" s="49">
        <v>-106</v>
      </c>
      <c r="K161" s="49">
        <v>-8.3000000000000007</v>
      </c>
      <c r="L161" s="73"/>
      <c r="M161" s="71"/>
      <c r="N161" s="74"/>
      <c r="O161" s="114"/>
    </row>
    <row r="162" spans="1:15" x14ac:dyDescent="0.2">
      <c r="A162" s="76" t="s">
        <v>159</v>
      </c>
      <c r="B162" s="77">
        <v>747</v>
      </c>
      <c r="C162" s="78">
        <f>(SUM(B162:B162))*0.1</f>
        <v>74.7</v>
      </c>
      <c r="D162" s="78">
        <v>7</v>
      </c>
      <c r="E162" s="78">
        <v>30</v>
      </c>
      <c r="F162" s="79">
        <f t="shared" ref="F162:F171" si="25">SUM(C162:E162)</f>
        <v>111.7</v>
      </c>
      <c r="G162" s="79"/>
      <c r="H162" s="80"/>
      <c r="I162" s="81">
        <f t="shared" ref="I162:I172" si="26">SUM(F162-G162)</f>
        <v>111.7</v>
      </c>
      <c r="J162" s="239">
        <v>-1.17</v>
      </c>
      <c r="K162" s="139"/>
      <c r="L162" s="70"/>
      <c r="M162" s="79"/>
      <c r="O162" s="83">
        <f t="shared" si="23"/>
        <v>110.53</v>
      </c>
    </row>
    <row r="163" spans="1:15" x14ac:dyDescent="0.2">
      <c r="A163" s="103" t="s">
        <v>160</v>
      </c>
      <c r="B163" s="1">
        <v>690</v>
      </c>
      <c r="C163" s="104">
        <f>(SUM(B163:B163))*0.1</f>
        <v>69</v>
      </c>
      <c r="D163" s="104">
        <v>7</v>
      </c>
      <c r="E163" s="104">
        <v>30</v>
      </c>
      <c r="F163" s="71">
        <f t="shared" si="25"/>
        <v>106</v>
      </c>
      <c r="G163" s="71"/>
      <c r="H163" s="22"/>
      <c r="I163" s="132">
        <f t="shared" si="26"/>
        <v>106</v>
      </c>
      <c r="J163" s="49">
        <v>106</v>
      </c>
      <c r="K163" s="49">
        <v>8.3000000000000007</v>
      </c>
      <c r="L163" s="108"/>
      <c r="M163" s="71"/>
      <c r="N163" s="109"/>
      <c r="O163" s="110">
        <f>SUM(I163:N164)</f>
        <v>106.00000000000001</v>
      </c>
    </row>
    <row r="164" spans="1:15" x14ac:dyDescent="0.2">
      <c r="A164" s="103"/>
      <c r="B164" s="1"/>
      <c r="C164" s="104"/>
      <c r="D164" s="104"/>
      <c r="E164" s="104"/>
      <c r="F164" s="71"/>
      <c r="G164" s="71"/>
      <c r="H164" s="67">
        <v>45309</v>
      </c>
      <c r="I164" s="132"/>
      <c r="J164" s="49">
        <v>-106</v>
      </c>
      <c r="K164" s="49">
        <v>-8.3000000000000007</v>
      </c>
      <c r="L164" s="73"/>
      <c r="M164" s="71"/>
      <c r="N164" s="74"/>
      <c r="O164" s="114"/>
    </row>
    <row r="165" spans="1:15" x14ac:dyDescent="0.2">
      <c r="A165" s="158" t="s">
        <v>161</v>
      </c>
      <c r="B165" s="77">
        <v>664</v>
      </c>
      <c r="C165" s="78">
        <f t="shared" ref="C165:C171" si="27">SUM(B165*0.1)</f>
        <v>66.400000000000006</v>
      </c>
      <c r="D165" s="78">
        <v>7</v>
      </c>
      <c r="E165" s="78">
        <v>30</v>
      </c>
      <c r="F165" s="79">
        <f t="shared" si="25"/>
        <v>103.4</v>
      </c>
      <c r="G165" s="79"/>
      <c r="H165" s="80"/>
      <c r="I165" s="81">
        <f t="shared" si="26"/>
        <v>103.4</v>
      </c>
      <c r="J165" s="162"/>
      <c r="K165" s="173">
        <v>4.6500000000000004</v>
      </c>
      <c r="L165" s="73"/>
      <c r="M165" s="79"/>
      <c r="N165" s="74"/>
      <c r="O165" s="114">
        <f t="shared" si="23"/>
        <v>108.05000000000001</v>
      </c>
    </row>
    <row r="166" spans="1:15" x14ac:dyDescent="0.2">
      <c r="A166" s="103" t="s">
        <v>162</v>
      </c>
      <c r="B166" s="160">
        <v>760</v>
      </c>
      <c r="C166" s="104">
        <f t="shared" si="27"/>
        <v>76</v>
      </c>
      <c r="D166" s="174">
        <v>7</v>
      </c>
      <c r="E166" s="104">
        <v>30</v>
      </c>
      <c r="F166" s="71">
        <f t="shared" si="25"/>
        <v>113</v>
      </c>
      <c r="G166" s="71"/>
      <c r="H166" s="131"/>
      <c r="I166" s="132">
        <f t="shared" si="26"/>
        <v>113</v>
      </c>
      <c r="J166" s="71"/>
      <c r="K166" s="71"/>
      <c r="L166" s="70"/>
      <c r="M166" s="71"/>
      <c r="O166" s="83">
        <f t="shared" si="23"/>
        <v>113</v>
      </c>
    </row>
    <row r="167" spans="1:15" x14ac:dyDescent="0.2">
      <c r="A167" s="167" t="s">
        <v>163</v>
      </c>
      <c r="B167" s="185">
        <v>613</v>
      </c>
      <c r="C167" s="121">
        <f t="shared" si="27"/>
        <v>61.300000000000004</v>
      </c>
      <c r="D167" s="121">
        <v>7</v>
      </c>
      <c r="E167" s="121">
        <v>30</v>
      </c>
      <c r="F167" s="118">
        <f t="shared" si="25"/>
        <v>98.300000000000011</v>
      </c>
      <c r="G167" s="118"/>
      <c r="H167" s="168"/>
      <c r="I167" s="169">
        <f t="shared" si="26"/>
        <v>98.300000000000011</v>
      </c>
      <c r="J167" s="194">
        <v>196.6</v>
      </c>
      <c r="K167" s="170">
        <v>9.73</v>
      </c>
      <c r="L167" s="92"/>
      <c r="M167" s="79"/>
      <c r="N167" s="93"/>
      <c r="O167" s="94">
        <f t="shared" si="23"/>
        <v>304.63</v>
      </c>
    </row>
    <row r="168" spans="1:15" x14ac:dyDescent="0.2">
      <c r="A168" s="158" t="s">
        <v>164</v>
      </c>
      <c r="B168" s="77">
        <v>832</v>
      </c>
      <c r="C168" s="162">
        <f t="shared" si="27"/>
        <v>83.2</v>
      </c>
      <c r="D168" s="162">
        <v>7</v>
      </c>
      <c r="E168" s="162">
        <v>30</v>
      </c>
      <c r="F168" s="79">
        <f t="shared" si="25"/>
        <v>120.2</v>
      </c>
      <c r="G168" s="79"/>
      <c r="H168" s="240"/>
      <c r="I168" s="81">
        <f t="shared" si="26"/>
        <v>120.2</v>
      </c>
      <c r="J168" s="79"/>
      <c r="K168" s="173">
        <v>1.91</v>
      </c>
      <c r="L168" s="70"/>
      <c r="M168" s="71"/>
      <c r="O168" s="83">
        <f t="shared" si="23"/>
        <v>122.11</v>
      </c>
    </row>
    <row r="169" spans="1:15" x14ac:dyDescent="0.2">
      <c r="A169" s="179" t="s">
        <v>165</v>
      </c>
      <c r="B169" s="85">
        <v>590</v>
      </c>
      <c r="C169" s="86">
        <f t="shared" si="27"/>
        <v>59</v>
      </c>
      <c r="D169" s="86">
        <v>7</v>
      </c>
      <c r="E169" s="86">
        <v>30</v>
      </c>
      <c r="F169" s="87">
        <f t="shared" si="25"/>
        <v>96</v>
      </c>
      <c r="G169" s="87"/>
      <c r="H169" s="88"/>
      <c r="I169" s="89">
        <f t="shared" si="26"/>
        <v>96</v>
      </c>
      <c r="J169" s="87"/>
      <c r="K169" s="241"/>
      <c r="L169" s="92"/>
      <c r="M169" s="79"/>
      <c r="N169" s="93"/>
      <c r="O169" s="94">
        <f t="shared" si="23"/>
        <v>96</v>
      </c>
    </row>
    <row r="170" spans="1:15" x14ac:dyDescent="0.2">
      <c r="A170" s="146" t="s">
        <v>166</v>
      </c>
      <c r="B170" s="1">
        <v>618</v>
      </c>
      <c r="C170" s="104">
        <f t="shared" si="27"/>
        <v>61.800000000000004</v>
      </c>
      <c r="D170" s="104">
        <v>7</v>
      </c>
      <c r="E170" s="104">
        <v>30</v>
      </c>
      <c r="F170" s="71">
        <f t="shared" si="25"/>
        <v>98.800000000000011</v>
      </c>
      <c r="G170" s="71"/>
      <c r="H170" s="232"/>
      <c r="I170" s="132">
        <f t="shared" si="26"/>
        <v>98.800000000000011</v>
      </c>
      <c r="J170" s="159">
        <v>95.59</v>
      </c>
      <c r="K170" s="159">
        <v>4.3</v>
      </c>
      <c r="L170" s="70"/>
      <c r="M170" s="71"/>
      <c r="O170" s="83">
        <f t="shared" si="23"/>
        <v>198.69000000000003</v>
      </c>
    </row>
    <row r="171" spans="1:15" x14ac:dyDescent="0.2">
      <c r="A171" s="158" t="s">
        <v>167</v>
      </c>
      <c r="B171" s="77">
        <v>600</v>
      </c>
      <c r="C171" s="78">
        <f t="shared" si="27"/>
        <v>60</v>
      </c>
      <c r="D171" s="78">
        <v>7</v>
      </c>
      <c r="E171" s="78">
        <v>30</v>
      </c>
      <c r="F171" s="79">
        <f t="shared" si="25"/>
        <v>97</v>
      </c>
      <c r="G171" s="79"/>
      <c r="H171" s="80"/>
      <c r="I171" s="81">
        <f t="shared" si="26"/>
        <v>97</v>
      </c>
      <c r="J171" s="79"/>
      <c r="K171" s="173">
        <v>0.54</v>
      </c>
      <c r="L171" s="108"/>
      <c r="M171" s="79"/>
      <c r="N171" s="109"/>
      <c r="O171" s="110">
        <f t="shared" si="23"/>
        <v>97.54</v>
      </c>
    </row>
    <row r="172" spans="1:15" x14ac:dyDescent="0.2">
      <c r="A172" s="127" t="s">
        <v>168</v>
      </c>
      <c r="B172" s="47">
        <v>697</v>
      </c>
      <c r="C172" s="48">
        <f>(SUM(B172:B173))*0.1</f>
        <v>133.70000000000002</v>
      </c>
      <c r="D172" s="48">
        <v>7</v>
      </c>
      <c r="E172" s="48">
        <v>60</v>
      </c>
      <c r="F172" s="49">
        <f>SUM(C172:E173)</f>
        <v>200.70000000000002</v>
      </c>
      <c r="G172" s="49">
        <v>200.7</v>
      </c>
      <c r="H172" s="50">
        <v>45467</v>
      </c>
      <c r="I172" s="51">
        <f t="shared" si="26"/>
        <v>2.8421709430404007E-14</v>
      </c>
      <c r="J172" s="49"/>
      <c r="K172" s="53"/>
      <c r="L172" s="177"/>
      <c r="M172" s="49"/>
      <c r="N172" s="44"/>
      <c r="O172" s="126">
        <f>SUM(I172:N173)</f>
        <v>2.8421709430404007E-14</v>
      </c>
    </row>
    <row r="173" spans="1:15" x14ac:dyDescent="0.2">
      <c r="A173" s="127" t="s">
        <v>169</v>
      </c>
      <c r="B173" s="128">
        <v>640</v>
      </c>
      <c r="C173" s="147"/>
      <c r="D173" s="147"/>
      <c r="E173" s="148"/>
      <c r="F173" s="148"/>
      <c r="G173" s="148"/>
      <c r="H173" s="50"/>
      <c r="I173" s="51"/>
      <c r="J173" s="148"/>
      <c r="K173" s="151"/>
      <c r="L173" s="196"/>
      <c r="M173" s="148"/>
      <c r="N173" s="64"/>
      <c r="O173" s="130"/>
    </row>
    <row r="174" spans="1:15" x14ac:dyDescent="0.2">
      <c r="A174" s="115" t="s">
        <v>170</v>
      </c>
      <c r="B174" s="116">
        <v>667</v>
      </c>
      <c r="C174" s="117">
        <f t="shared" ref="C174:C180" si="28">SUM(B174*0.1)</f>
        <v>66.7</v>
      </c>
      <c r="D174" s="117">
        <v>7</v>
      </c>
      <c r="E174" s="117">
        <v>30</v>
      </c>
      <c r="F174" s="118">
        <f t="shared" ref="F174:F180" si="29">SUM(C174:E174)</f>
        <v>103.7</v>
      </c>
      <c r="G174" s="118"/>
      <c r="H174" s="168"/>
      <c r="I174" s="81">
        <f t="shared" ref="I174:I181" si="30">SUM(F174-G174)</f>
        <v>103.7</v>
      </c>
      <c r="J174" s="79"/>
      <c r="K174" s="79"/>
      <c r="L174" s="73"/>
      <c r="M174" s="79"/>
      <c r="N174" s="74"/>
      <c r="O174" s="114">
        <f t="shared" si="23"/>
        <v>103.7</v>
      </c>
    </row>
    <row r="175" spans="1:15" x14ac:dyDescent="0.2">
      <c r="A175" s="167" t="s">
        <v>171</v>
      </c>
      <c r="B175" s="124">
        <v>617</v>
      </c>
      <c r="C175" s="204">
        <f t="shared" si="28"/>
        <v>61.7</v>
      </c>
      <c r="D175" s="204">
        <v>7</v>
      </c>
      <c r="E175" s="178">
        <v>30</v>
      </c>
      <c r="F175" s="178">
        <f t="shared" si="29"/>
        <v>98.7</v>
      </c>
      <c r="G175" s="178">
        <v>98.27</v>
      </c>
      <c r="H175" s="186">
        <v>45468</v>
      </c>
      <c r="I175" s="170">
        <f t="shared" si="30"/>
        <v>0.43000000000000682</v>
      </c>
      <c r="J175" s="39">
        <v>0.7</v>
      </c>
      <c r="K175" s="43">
        <v>0.03</v>
      </c>
      <c r="L175" s="70"/>
      <c r="M175" s="106"/>
      <c r="O175" s="72">
        <f>SUM(I175:N176)</f>
        <v>0.43000000000000682</v>
      </c>
    </row>
    <row r="176" spans="1:15" x14ac:dyDescent="0.2">
      <c r="A176" s="84"/>
      <c r="B176" s="96"/>
      <c r="C176" s="97"/>
      <c r="D176" s="97"/>
      <c r="E176" s="98"/>
      <c r="F176" s="98"/>
      <c r="G176" s="98"/>
      <c r="H176" s="242">
        <v>45468</v>
      </c>
      <c r="I176" s="191"/>
      <c r="J176" s="59">
        <v>-0.7</v>
      </c>
      <c r="K176" s="63">
        <v>-0.03</v>
      </c>
      <c r="L176" s="70"/>
      <c r="M176" s="106"/>
      <c r="O176" s="72"/>
    </row>
    <row r="177" spans="1:15" x14ac:dyDescent="0.2">
      <c r="A177" s="66" t="s">
        <v>172</v>
      </c>
      <c r="B177" s="1">
        <v>768</v>
      </c>
      <c r="C177" s="104">
        <f t="shared" si="28"/>
        <v>76.800000000000011</v>
      </c>
      <c r="D177" s="104">
        <v>7</v>
      </c>
      <c r="E177" s="104">
        <v>30</v>
      </c>
      <c r="F177" s="71">
        <f t="shared" si="29"/>
        <v>113.80000000000001</v>
      </c>
      <c r="G177" s="71"/>
      <c r="H177" s="22"/>
      <c r="I177" s="214">
        <f t="shared" si="30"/>
        <v>113.80000000000001</v>
      </c>
      <c r="J177" s="162"/>
      <c r="K177" s="163">
        <v>2.35</v>
      </c>
      <c r="L177" s="92"/>
      <c r="M177" s="79"/>
      <c r="N177" s="93"/>
      <c r="O177" s="94">
        <f t="shared" si="23"/>
        <v>116.15</v>
      </c>
    </row>
    <row r="178" spans="1:15" x14ac:dyDescent="0.2">
      <c r="A178" s="76" t="s">
        <v>173</v>
      </c>
      <c r="B178" s="77">
        <v>666</v>
      </c>
      <c r="C178" s="78">
        <f t="shared" si="28"/>
        <v>66.600000000000009</v>
      </c>
      <c r="D178" s="78">
        <v>7</v>
      </c>
      <c r="E178" s="78">
        <v>30</v>
      </c>
      <c r="F178" s="79">
        <f t="shared" si="29"/>
        <v>103.60000000000001</v>
      </c>
      <c r="G178" s="79"/>
      <c r="H178" s="80"/>
      <c r="I178" s="89">
        <f t="shared" si="30"/>
        <v>103.60000000000001</v>
      </c>
      <c r="J178" s="184">
        <v>-1.4</v>
      </c>
      <c r="K178" s="90"/>
      <c r="L178" s="70"/>
      <c r="M178" s="71"/>
      <c r="O178" s="83">
        <f t="shared" si="23"/>
        <v>102.2</v>
      </c>
    </row>
    <row r="179" spans="1:15" x14ac:dyDescent="0.2">
      <c r="A179" s="179" t="s">
        <v>174</v>
      </c>
      <c r="B179" s="85">
        <v>804</v>
      </c>
      <c r="C179" s="86">
        <f t="shared" si="28"/>
        <v>80.400000000000006</v>
      </c>
      <c r="D179" s="86">
        <v>7</v>
      </c>
      <c r="E179" s="86">
        <v>30</v>
      </c>
      <c r="F179" s="87">
        <f t="shared" si="29"/>
        <v>117.4</v>
      </c>
      <c r="G179" s="87"/>
      <c r="H179" s="131"/>
      <c r="I179" s="89">
        <f t="shared" si="30"/>
        <v>117.4</v>
      </c>
      <c r="J179" s="87"/>
      <c r="K179" s="87"/>
      <c r="L179" s="92"/>
      <c r="M179" s="79"/>
      <c r="N179" s="93"/>
      <c r="O179" s="94">
        <f t="shared" si="23"/>
        <v>117.4</v>
      </c>
    </row>
    <row r="180" spans="1:15" x14ac:dyDescent="0.2">
      <c r="A180" s="164" t="s">
        <v>175</v>
      </c>
      <c r="B180" s="153">
        <v>600</v>
      </c>
      <c r="C180" s="154">
        <f t="shared" si="28"/>
        <v>60</v>
      </c>
      <c r="D180" s="154">
        <v>7</v>
      </c>
      <c r="E180" s="154">
        <v>30</v>
      </c>
      <c r="F180" s="139">
        <f t="shared" si="29"/>
        <v>97</v>
      </c>
      <c r="G180" s="139">
        <v>97</v>
      </c>
      <c r="H180" s="155">
        <v>45473</v>
      </c>
      <c r="I180" s="220">
        <f t="shared" si="30"/>
        <v>0</v>
      </c>
      <c r="J180" s="139"/>
      <c r="K180" s="142"/>
      <c r="L180" s="101"/>
      <c r="M180" s="59"/>
      <c r="N180" s="54"/>
      <c r="O180" s="102">
        <f t="shared" si="23"/>
        <v>0</v>
      </c>
    </row>
    <row r="181" spans="1:15" x14ac:dyDescent="0.2">
      <c r="A181" s="243" t="s">
        <v>176</v>
      </c>
      <c r="B181" s="185">
        <v>600</v>
      </c>
      <c r="C181" s="117">
        <f>(SUM(B181:B182))*0.1</f>
        <v>120</v>
      </c>
      <c r="D181" s="224">
        <v>7</v>
      </c>
      <c r="E181" s="117">
        <v>60</v>
      </c>
      <c r="F181" s="118">
        <f>SUM(C181:E182)</f>
        <v>187</v>
      </c>
      <c r="G181" s="121"/>
      <c r="H181" s="168"/>
      <c r="I181" s="169">
        <f t="shared" si="30"/>
        <v>187</v>
      </c>
      <c r="J181" s="39">
        <v>157</v>
      </c>
      <c r="K181" s="178">
        <v>13.71</v>
      </c>
      <c r="L181" s="108"/>
      <c r="M181" s="121"/>
      <c r="N181" s="109"/>
      <c r="O181" s="110">
        <f>SUM(I181:N182)</f>
        <v>186.99999999999997</v>
      </c>
    </row>
    <row r="182" spans="1:15" x14ac:dyDescent="0.2">
      <c r="A182" s="198" t="s">
        <v>177</v>
      </c>
      <c r="B182" s="160">
        <v>600</v>
      </c>
      <c r="C182" s="104"/>
      <c r="D182" s="104"/>
      <c r="E182" s="104"/>
      <c r="F182" s="71"/>
      <c r="G182" s="71"/>
      <c r="H182" s="50">
        <v>45411</v>
      </c>
      <c r="I182" s="132"/>
      <c r="J182" s="49">
        <v>-157</v>
      </c>
      <c r="K182" s="49">
        <v>-13.71</v>
      </c>
      <c r="L182" s="73"/>
      <c r="M182" s="71"/>
      <c r="N182" s="74"/>
      <c r="O182" s="114"/>
    </row>
    <row r="183" spans="1:15" x14ac:dyDescent="0.2">
      <c r="A183" s="115" t="s">
        <v>178</v>
      </c>
      <c r="B183" s="185">
        <v>600</v>
      </c>
      <c r="C183" s="121">
        <f t="shared" ref="C183:C210" si="31">SUM(B183*0.1)</f>
        <v>60</v>
      </c>
      <c r="D183" s="121">
        <v>7</v>
      </c>
      <c r="E183" s="121">
        <v>30</v>
      </c>
      <c r="F183" s="118">
        <f>SUM(C183:E183)</f>
        <v>97</v>
      </c>
      <c r="G183" s="118"/>
      <c r="H183" s="168"/>
      <c r="I183" s="244">
        <f>SUM(F183-G183)</f>
        <v>97</v>
      </c>
      <c r="J183" s="121"/>
      <c r="K183" s="121"/>
      <c r="L183" s="70"/>
      <c r="M183" s="118"/>
      <c r="O183" s="83">
        <f t="shared" si="23"/>
        <v>97</v>
      </c>
    </row>
    <row r="184" spans="1:15" x14ac:dyDescent="0.2">
      <c r="A184" s="158" t="s">
        <v>179</v>
      </c>
      <c r="B184" s="171">
        <v>710</v>
      </c>
      <c r="C184" s="162">
        <f t="shared" si="31"/>
        <v>71</v>
      </c>
      <c r="D184" s="162">
        <v>7</v>
      </c>
      <c r="E184" s="162">
        <v>30</v>
      </c>
      <c r="F184" s="162">
        <f t="shared" ref="F184:F193" si="32">SUM(C184:E184)</f>
        <v>108</v>
      </c>
      <c r="G184" s="162"/>
      <c r="H184" s="172"/>
      <c r="I184" s="81">
        <f>SUM(F184-G184)</f>
        <v>108</v>
      </c>
      <c r="J184" s="162"/>
      <c r="K184" s="163">
        <v>1.95</v>
      </c>
      <c r="L184" s="92"/>
      <c r="M184" s="162"/>
      <c r="N184" s="93"/>
      <c r="O184" s="94">
        <f t="shared" si="23"/>
        <v>109.95</v>
      </c>
    </row>
    <row r="185" spans="1:15" x14ac:dyDescent="0.2">
      <c r="A185" s="228" t="s">
        <v>180</v>
      </c>
      <c r="B185" s="153">
        <v>670</v>
      </c>
      <c r="C185" s="154">
        <f t="shared" si="31"/>
        <v>67</v>
      </c>
      <c r="D185" s="154">
        <v>7</v>
      </c>
      <c r="E185" s="154">
        <v>30</v>
      </c>
      <c r="F185" s="139">
        <f t="shared" si="32"/>
        <v>104</v>
      </c>
      <c r="G185" s="139">
        <v>104</v>
      </c>
      <c r="H185" s="235">
        <v>45463</v>
      </c>
      <c r="I185" s="220">
        <f>SUM(F185-G185)</f>
        <v>0</v>
      </c>
      <c r="J185" s="139"/>
      <c r="K185" s="142"/>
      <c r="L185" s="101"/>
      <c r="M185" s="59"/>
      <c r="N185" s="54"/>
      <c r="O185" s="102">
        <f t="shared" si="23"/>
        <v>0</v>
      </c>
    </row>
    <row r="186" spans="1:15" x14ac:dyDescent="0.2">
      <c r="A186" s="210" t="s">
        <v>181</v>
      </c>
      <c r="B186" s="47">
        <v>600</v>
      </c>
      <c r="C186" s="48">
        <f t="shared" si="31"/>
        <v>60</v>
      </c>
      <c r="D186" s="48">
        <v>7</v>
      </c>
      <c r="E186" s="48">
        <v>30</v>
      </c>
      <c r="F186" s="49">
        <f t="shared" si="32"/>
        <v>97</v>
      </c>
      <c r="G186" s="49">
        <v>253.04</v>
      </c>
      <c r="H186" s="67">
        <v>45334</v>
      </c>
      <c r="I186" s="245">
        <f>SUM(F186-G186)</f>
        <v>-156.04</v>
      </c>
      <c r="J186" s="49">
        <v>97</v>
      </c>
      <c r="K186" s="49">
        <v>5.65</v>
      </c>
      <c r="L186" s="177"/>
      <c r="M186" s="49"/>
      <c r="N186" s="44"/>
      <c r="O186" s="45">
        <f>SUM(I186:N187)</f>
        <v>-156.04</v>
      </c>
    </row>
    <row r="187" spans="1:15" x14ac:dyDescent="0.2">
      <c r="A187" s="210"/>
      <c r="B187" s="47"/>
      <c r="C187" s="48"/>
      <c r="D187" s="48"/>
      <c r="E187" s="48"/>
      <c r="F187" s="49"/>
      <c r="G187" s="49"/>
      <c r="H187" s="67">
        <v>45334</v>
      </c>
      <c r="I187" s="245"/>
      <c r="J187" s="49">
        <v>-97</v>
      </c>
      <c r="K187" s="49">
        <v>-5.65</v>
      </c>
      <c r="L187" s="196"/>
      <c r="M187" s="49"/>
      <c r="N187" s="64"/>
      <c r="O187" s="65"/>
    </row>
    <row r="188" spans="1:15" x14ac:dyDescent="0.2">
      <c r="A188" s="229" t="s">
        <v>182</v>
      </c>
      <c r="B188" s="171">
        <v>611</v>
      </c>
      <c r="C188" s="78">
        <f t="shared" si="31"/>
        <v>61.1</v>
      </c>
      <c r="D188" s="78">
        <v>7</v>
      </c>
      <c r="E188" s="78">
        <v>30</v>
      </c>
      <c r="F188" s="79">
        <f t="shared" si="32"/>
        <v>98.1</v>
      </c>
      <c r="G188" s="79"/>
      <c r="H188" s="172"/>
      <c r="I188" s="81">
        <f>SUM(F188-G188)</f>
        <v>98.1</v>
      </c>
      <c r="J188" s="79"/>
      <c r="K188" s="79"/>
      <c r="L188" s="70"/>
      <c r="M188" s="79"/>
      <c r="O188" s="83">
        <f t="shared" si="23"/>
        <v>98.1</v>
      </c>
    </row>
    <row r="189" spans="1:15" x14ac:dyDescent="0.2">
      <c r="A189" s="103" t="s">
        <v>183</v>
      </c>
      <c r="B189" s="160">
        <v>601</v>
      </c>
      <c r="C189" s="104">
        <f>(SUM(B189:B190))*0.1</f>
        <v>165.10000000000002</v>
      </c>
      <c r="D189" s="174">
        <v>7</v>
      </c>
      <c r="E189" s="106">
        <v>60</v>
      </c>
      <c r="F189" s="71">
        <f>SUM(C189:E189)</f>
        <v>232.10000000000002</v>
      </c>
      <c r="G189" s="71"/>
      <c r="H189" s="131"/>
      <c r="I189" s="132">
        <f>SUM(F189+F190-G189)</f>
        <v>232.10000000000002</v>
      </c>
      <c r="J189" s="71"/>
      <c r="K189" s="193"/>
      <c r="L189" s="108"/>
      <c r="M189" s="106"/>
      <c r="N189" s="109"/>
      <c r="O189" s="110">
        <f>SUM(I189:N190)</f>
        <v>232.10000000000002</v>
      </c>
    </row>
    <row r="190" spans="1:15" x14ac:dyDescent="0.2">
      <c r="A190" s="103" t="s">
        <v>184</v>
      </c>
      <c r="B190" s="1">
        <v>1050</v>
      </c>
      <c r="C190" s="104"/>
      <c r="D190" s="104"/>
      <c r="E190" s="104"/>
      <c r="F190" s="71">
        <f t="shared" si="32"/>
        <v>0</v>
      </c>
      <c r="G190" s="71"/>
      <c r="H190" s="131"/>
      <c r="I190" s="132"/>
      <c r="J190" s="71"/>
      <c r="K190" s="193"/>
      <c r="L190" s="73"/>
      <c r="M190" s="106"/>
      <c r="N190" s="74"/>
      <c r="O190" s="114"/>
    </row>
    <row r="191" spans="1:15" x14ac:dyDescent="0.2">
      <c r="A191" s="164" t="s">
        <v>185</v>
      </c>
      <c r="B191" s="137">
        <v>633</v>
      </c>
      <c r="C191" s="154">
        <f t="shared" si="31"/>
        <v>63.300000000000004</v>
      </c>
      <c r="D191" s="154">
        <v>7</v>
      </c>
      <c r="E191" s="154">
        <v>30</v>
      </c>
      <c r="F191" s="139">
        <f t="shared" si="32"/>
        <v>100.30000000000001</v>
      </c>
      <c r="G191" s="139">
        <v>100.3</v>
      </c>
      <c r="H191" s="235">
        <v>45466</v>
      </c>
      <c r="I191" s="220">
        <f>SUM(F191-G191)</f>
        <v>1.4210854715202004E-14</v>
      </c>
      <c r="J191" s="139"/>
      <c r="K191" s="142"/>
      <c r="L191" s="101"/>
      <c r="M191" s="39"/>
      <c r="N191" s="54"/>
      <c r="O191" s="102">
        <f t="shared" si="23"/>
        <v>1.4210854715202004E-14</v>
      </c>
    </row>
    <row r="192" spans="1:15" x14ac:dyDescent="0.2">
      <c r="A192" s="205" t="s">
        <v>186</v>
      </c>
      <c r="B192" s="57">
        <v>660</v>
      </c>
      <c r="C192" s="58">
        <f t="shared" si="31"/>
        <v>66</v>
      </c>
      <c r="D192" s="58">
        <v>7</v>
      </c>
      <c r="E192" s="58">
        <v>30</v>
      </c>
      <c r="F192" s="59">
        <f t="shared" si="32"/>
        <v>103</v>
      </c>
      <c r="G192" s="59">
        <v>103</v>
      </c>
      <c r="H192" s="50">
        <v>45473</v>
      </c>
      <c r="I192" s="246">
        <f>SUM(F192-G192)</f>
        <v>0</v>
      </c>
      <c r="J192" s="59"/>
      <c r="K192" s="63"/>
      <c r="L192" s="143"/>
      <c r="M192" s="139"/>
      <c r="N192" s="144"/>
      <c r="O192" s="221">
        <f t="shared" si="23"/>
        <v>0</v>
      </c>
    </row>
    <row r="193" spans="1:15" x14ac:dyDescent="0.2">
      <c r="A193" s="36" t="s">
        <v>187</v>
      </c>
      <c r="B193" s="116">
        <v>600</v>
      </c>
      <c r="C193" s="117">
        <f t="shared" si="31"/>
        <v>60</v>
      </c>
      <c r="D193" s="117">
        <v>7</v>
      </c>
      <c r="E193" s="117">
        <v>30</v>
      </c>
      <c r="F193" s="118">
        <f t="shared" si="32"/>
        <v>97</v>
      </c>
      <c r="G193" s="118"/>
      <c r="H193" s="119"/>
      <c r="I193" s="169">
        <f t="shared" ref="I193:I200" si="33">SUM(F193-G193)</f>
        <v>97</v>
      </c>
      <c r="J193" s="42">
        <v>-5.13</v>
      </c>
      <c r="K193" s="118"/>
      <c r="L193" s="70"/>
      <c r="M193" s="71"/>
      <c r="O193" s="83">
        <f t="shared" si="23"/>
        <v>91.87</v>
      </c>
    </row>
    <row r="194" spans="1:15" x14ac:dyDescent="0.2">
      <c r="A194" s="115" t="s">
        <v>188</v>
      </c>
      <c r="B194" s="116">
        <v>600</v>
      </c>
      <c r="C194" s="117">
        <f t="shared" si="31"/>
        <v>60</v>
      </c>
      <c r="D194" s="117">
        <v>7</v>
      </c>
      <c r="E194" s="117">
        <v>30</v>
      </c>
      <c r="F194" s="118">
        <f>SUM(C194:E194)</f>
        <v>97</v>
      </c>
      <c r="G194" s="118"/>
      <c r="H194" s="119"/>
      <c r="I194" s="169">
        <f t="shared" si="33"/>
        <v>97</v>
      </c>
      <c r="J194" s="118"/>
      <c r="K194" s="118"/>
      <c r="L194" s="108"/>
      <c r="M194" s="118"/>
      <c r="N194" s="109"/>
      <c r="O194" s="110">
        <f t="shared" si="23"/>
        <v>97</v>
      </c>
    </row>
    <row r="195" spans="1:15" x14ac:dyDescent="0.2">
      <c r="A195" s="243" t="s">
        <v>189</v>
      </c>
      <c r="B195" s="185">
        <v>560</v>
      </c>
      <c r="C195" s="224">
        <f t="shared" si="31"/>
        <v>56</v>
      </c>
      <c r="D195" s="224">
        <v>7</v>
      </c>
      <c r="E195" s="247">
        <v>30</v>
      </c>
      <c r="F195" s="118">
        <f>SUM(C195:E195)</f>
        <v>93</v>
      </c>
      <c r="G195" s="118"/>
      <c r="H195" s="168"/>
      <c r="I195" s="169">
        <f t="shared" si="33"/>
        <v>93</v>
      </c>
      <c r="J195" s="39">
        <v>93</v>
      </c>
      <c r="K195" s="39">
        <v>4.41</v>
      </c>
      <c r="L195" s="108"/>
      <c r="M195" s="118"/>
      <c r="N195" s="109"/>
      <c r="O195" s="110">
        <f>SUM(I195:N196)</f>
        <v>93</v>
      </c>
    </row>
    <row r="196" spans="1:15" x14ac:dyDescent="0.2">
      <c r="A196" s="248"/>
      <c r="B196" s="192"/>
      <c r="C196" s="234"/>
      <c r="D196" s="234"/>
      <c r="E196" s="241"/>
      <c r="F196" s="87"/>
      <c r="G196" s="87"/>
      <c r="H196" s="99">
        <v>45365</v>
      </c>
      <c r="I196" s="89"/>
      <c r="J196" s="59">
        <v>-93</v>
      </c>
      <c r="K196" s="59">
        <v>-4.41</v>
      </c>
      <c r="L196" s="73"/>
      <c r="M196" s="87"/>
      <c r="N196" s="74"/>
      <c r="O196" s="114"/>
    </row>
    <row r="197" spans="1:15" x14ac:dyDescent="0.2">
      <c r="A197" s="66" t="s">
        <v>190</v>
      </c>
      <c r="B197" s="1">
        <v>590</v>
      </c>
      <c r="C197" s="104">
        <f>SUM(B197*0.1)</f>
        <v>59</v>
      </c>
      <c r="D197" s="104">
        <v>7</v>
      </c>
      <c r="E197" s="104">
        <v>30</v>
      </c>
      <c r="F197" s="71">
        <f t="shared" ref="F197:F210" si="34">SUM(C197:E197)</f>
        <v>96</v>
      </c>
      <c r="G197" s="71"/>
      <c r="H197" s="22"/>
      <c r="I197" s="105">
        <f t="shared" si="33"/>
        <v>96</v>
      </c>
      <c r="J197" s="71"/>
      <c r="K197" s="159">
        <v>3.56</v>
      </c>
      <c r="L197" s="73"/>
      <c r="M197" s="87"/>
      <c r="N197" s="74"/>
      <c r="O197" s="114">
        <f t="shared" si="23"/>
        <v>99.56</v>
      </c>
    </row>
    <row r="198" spans="1:15" x14ac:dyDescent="0.2">
      <c r="A198" s="218" t="s">
        <v>191</v>
      </c>
      <c r="B198" s="77">
        <v>592</v>
      </c>
      <c r="C198" s="78">
        <f t="shared" si="31"/>
        <v>59.2</v>
      </c>
      <c r="D198" s="78">
        <v>7</v>
      </c>
      <c r="E198" s="78">
        <v>30</v>
      </c>
      <c r="F198" s="79">
        <f t="shared" si="34"/>
        <v>96.2</v>
      </c>
      <c r="G198" s="79"/>
      <c r="H198" s="172"/>
      <c r="I198" s="214">
        <f t="shared" si="33"/>
        <v>96.2</v>
      </c>
      <c r="J198" s="82">
        <v>-2.69</v>
      </c>
      <c r="K198" s="79"/>
      <c r="L198" s="70"/>
      <c r="M198" s="71"/>
      <c r="O198" s="83">
        <f t="shared" si="23"/>
        <v>93.51</v>
      </c>
    </row>
    <row r="199" spans="1:15" x14ac:dyDescent="0.2">
      <c r="A199" s="198" t="s">
        <v>192</v>
      </c>
      <c r="B199" s="1">
        <v>600</v>
      </c>
      <c r="C199" s="104">
        <f t="shared" si="31"/>
        <v>60</v>
      </c>
      <c r="D199" s="104">
        <v>7</v>
      </c>
      <c r="E199" s="104">
        <v>30</v>
      </c>
      <c r="F199" s="71">
        <f t="shared" si="34"/>
        <v>97</v>
      </c>
      <c r="G199" s="71"/>
      <c r="H199" s="22"/>
      <c r="I199" s="105">
        <f t="shared" si="33"/>
        <v>97</v>
      </c>
      <c r="J199" s="71"/>
      <c r="K199" s="71"/>
      <c r="L199" s="92"/>
      <c r="M199" s="79"/>
      <c r="N199" s="93"/>
      <c r="O199" s="94">
        <f t="shared" si="23"/>
        <v>97</v>
      </c>
    </row>
    <row r="200" spans="1:15" x14ac:dyDescent="0.2">
      <c r="A200" s="36" t="s">
        <v>193</v>
      </c>
      <c r="B200" s="37">
        <v>590</v>
      </c>
      <c r="C200" s="38">
        <f t="shared" si="31"/>
        <v>59</v>
      </c>
      <c r="D200" s="38">
        <v>7</v>
      </c>
      <c r="E200" s="38">
        <v>30</v>
      </c>
      <c r="F200" s="39">
        <f t="shared" si="34"/>
        <v>96</v>
      </c>
      <c r="G200" s="39">
        <v>104.27</v>
      </c>
      <c r="H200" s="249">
        <v>45440</v>
      </c>
      <c r="I200" s="188">
        <f t="shared" si="33"/>
        <v>-8.269999999999996</v>
      </c>
      <c r="J200" s="39">
        <v>91.61</v>
      </c>
      <c r="K200" s="43">
        <v>4.12</v>
      </c>
      <c r="L200" s="101"/>
      <c r="M200" s="49"/>
      <c r="N200" s="54"/>
      <c r="O200" s="55">
        <f>SUM(I200:N201)</f>
        <v>-8.2699999999999925</v>
      </c>
    </row>
    <row r="201" spans="1:15" x14ac:dyDescent="0.2">
      <c r="A201" s="56"/>
      <c r="B201" s="57"/>
      <c r="C201" s="58"/>
      <c r="D201" s="58"/>
      <c r="E201" s="58"/>
      <c r="F201" s="59"/>
      <c r="G201" s="59"/>
      <c r="H201" s="250">
        <v>45440</v>
      </c>
      <c r="I201" s="236"/>
      <c r="J201" s="59">
        <v>-91.61</v>
      </c>
      <c r="K201" s="63">
        <v>-4.12</v>
      </c>
      <c r="L201" s="101"/>
      <c r="M201" s="49"/>
      <c r="N201" s="54"/>
      <c r="O201" s="55"/>
    </row>
    <row r="202" spans="1:15" x14ac:dyDescent="0.2">
      <c r="A202" s="103" t="s">
        <v>194</v>
      </c>
      <c r="B202" s="1">
        <v>600</v>
      </c>
      <c r="C202" s="104">
        <f t="shared" si="31"/>
        <v>60</v>
      </c>
      <c r="D202" s="104">
        <v>7</v>
      </c>
      <c r="E202" s="104">
        <v>30</v>
      </c>
      <c r="F202" s="71">
        <f t="shared" si="34"/>
        <v>97</v>
      </c>
      <c r="G202" s="71"/>
      <c r="H202" s="22"/>
      <c r="I202" s="169">
        <f t="shared" ref="I202:I209" si="35">SUM(F202-G202)</f>
        <v>97</v>
      </c>
      <c r="J202" s="118"/>
      <c r="K202" s="118"/>
      <c r="L202" s="92"/>
      <c r="M202" s="79"/>
      <c r="N202" s="93"/>
      <c r="O202" s="94">
        <f t="shared" si="23"/>
        <v>97</v>
      </c>
    </row>
    <row r="203" spans="1:15" x14ac:dyDescent="0.2">
      <c r="A203" s="228" t="s">
        <v>195</v>
      </c>
      <c r="B203" s="153">
        <v>600</v>
      </c>
      <c r="C203" s="154">
        <f t="shared" si="31"/>
        <v>60</v>
      </c>
      <c r="D203" s="154">
        <v>7</v>
      </c>
      <c r="E203" s="154">
        <v>30</v>
      </c>
      <c r="F203" s="139">
        <f t="shared" si="34"/>
        <v>97</v>
      </c>
      <c r="G203" s="139">
        <v>97</v>
      </c>
      <c r="H203" s="251">
        <v>45473</v>
      </c>
      <c r="I203" s="252">
        <f t="shared" si="35"/>
        <v>0</v>
      </c>
      <c r="J203" s="139"/>
      <c r="K203" s="142"/>
      <c r="L203" s="101"/>
      <c r="M203" s="49"/>
      <c r="N203" s="54"/>
      <c r="O203" s="102">
        <f t="shared" si="23"/>
        <v>0</v>
      </c>
    </row>
    <row r="204" spans="1:15" x14ac:dyDescent="0.2">
      <c r="A204" s="158" t="s">
        <v>196</v>
      </c>
      <c r="B204" s="77">
        <v>600</v>
      </c>
      <c r="C204" s="78">
        <f t="shared" si="31"/>
        <v>60</v>
      </c>
      <c r="D204" s="78">
        <v>7</v>
      </c>
      <c r="E204" s="78">
        <v>30</v>
      </c>
      <c r="F204" s="79">
        <f t="shared" si="34"/>
        <v>97</v>
      </c>
      <c r="G204" s="79"/>
      <c r="H204" s="172"/>
      <c r="I204" s="81">
        <f t="shared" si="35"/>
        <v>97</v>
      </c>
      <c r="J204" s="163">
        <v>3.32</v>
      </c>
      <c r="K204" s="173">
        <v>0.15</v>
      </c>
      <c r="L204" s="92"/>
      <c r="M204" s="79"/>
      <c r="N204" s="93"/>
      <c r="O204" s="94">
        <f t="shared" si="23"/>
        <v>100.47</v>
      </c>
    </row>
    <row r="205" spans="1:15" x14ac:dyDescent="0.2">
      <c r="A205" s="198" t="s">
        <v>197</v>
      </c>
      <c r="B205" s="1">
        <v>605</v>
      </c>
      <c r="C205" s="104">
        <f t="shared" si="31"/>
        <v>60.5</v>
      </c>
      <c r="D205" s="104">
        <v>7</v>
      </c>
      <c r="E205" s="104">
        <v>30</v>
      </c>
      <c r="F205" s="71">
        <f t="shared" si="34"/>
        <v>97.5</v>
      </c>
      <c r="G205" s="71"/>
      <c r="H205" s="131"/>
      <c r="I205" s="132">
        <f t="shared" si="35"/>
        <v>97.5</v>
      </c>
      <c r="J205" s="71"/>
      <c r="K205" s="71"/>
      <c r="L205" s="70"/>
      <c r="M205" s="71"/>
      <c r="O205" s="83">
        <f t="shared" si="23"/>
        <v>97.5</v>
      </c>
    </row>
    <row r="206" spans="1:15" x14ac:dyDescent="0.2">
      <c r="A206" s="36" t="s">
        <v>198</v>
      </c>
      <c r="B206" s="37">
        <v>600</v>
      </c>
      <c r="C206" s="38">
        <f t="shared" si="31"/>
        <v>60</v>
      </c>
      <c r="D206" s="38">
        <v>7</v>
      </c>
      <c r="E206" s="38">
        <v>30</v>
      </c>
      <c r="F206" s="39">
        <f t="shared" si="34"/>
        <v>97</v>
      </c>
      <c r="G206" s="39">
        <v>100</v>
      </c>
      <c r="H206" s="249">
        <v>45362</v>
      </c>
      <c r="I206" s="253">
        <f t="shared" si="35"/>
        <v>-3</v>
      </c>
      <c r="J206" s="42">
        <v>-59</v>
      </c>
      <c r="K206" s="39"/>
      <c r="L206" s="143"/>
      <c r="M206" s="139"/>
      <c r="N206" s="144"/>
      <c r="O206" s="145">
        <f t="shared" si="23"/>
        <v>-62</v>
      </c>
    </row>
    <row r="207" spans="1:15" x14ac:dyDescent="0.2">
      <c r="A207" s="229" t="s">
        <v>199</v>
      </c>
      <c r="B207" s="171">
        <v>600</v>
      </c>
      <c r="C207" s="231">
        <f t="shared" si="31"/>
        <v>60</v>
      </c>
      <c r="D207" s="231">
        <v>7</v>
      </c>
      <c r="E207" s="78">
        <v>30</v>
      </c>
      <c r="F207" s="79">
        <f t="shared" si="34"/>
        <v>97</v>
      </c>
      <c r="G207" s="79"/>
      <c r="H207" s="172"/>
      <c r="I207" s="81">
        <f t="shared" si="35"/>
        <v>97</v>
      </c>
      <c r="J207" s="79"/>
      <c r="K207" s="79"/>
      <c r="L207" s="70"/>
      <c r="M207" s="71"/>
      <c r="O207" s="83">
        <f t="shared" si="23"/>
        <v>97</v>
      </c>
    </row>
    <row r="208" spans="1:15" x14ac:dyDescent="0.2">
      <c r="A208" s="146" t="s">
        <v>200</v>
      </c>
      <c r="B208" s="1">
        <v>600</v>
      </c>
      <c r="C208" s="104">
        <f t="shared" si="31"/>
        <v>60</v>
      </c>
      <c r="D208" s="104">
        <v>7</v>
      </c>
      <c r="E208" s="104">
        <v>30</v>
      </c>
      <c r="F208" s="71">
        <f t="shared" si="34"/>
        <v>97</v>
      </c>
      <c r="G208" s="71"/>
      <c r="H208" s="22"/>
      <c r="I208" s="132">
        <f t="shared" si="35"/>
        <v>97</v>
      </c>
      <c r="J208" s="254">
        <v>101.4</v>
      </c>
      <c r="K208" s="215">
        <v>4.37</v>
      </c>
      <c r="L208" s="92"/>
      <c r="M208" s="79"/>
      <c r="N208" s="93"/>
      <c r="O208" s="94">
        <f t="shared" si="23"/>
        <v>202.77</v>
      </c>
    </row>
    <row r="209" spans="1:15" x14ac:dyDescent="0.2">
      <c r="A209" s="158" t="s">
        <v>201</v>
      </c>
      <c r="B209" s="77">
        <v>606</v>
      </c>
      <c r="C209" s="78">
        <f t="shared" si="31"/>
        <v>60.6</v>
      </c>
      <c r="D209" s="78">
        <v>7</v>
      </c>
      <c r="E209" s="78">
        <v>30</v>
      </c>
      <c r="F209" s="79">
        <f t="shared" si="34"/>
        <v>97.6</v>
      </c>
      <c r="G209" s="79"/>
      <c r="H209" s="172"/>
      <c r="I209" s="81">
        <f t="shared" si="35"/>
        <v>97.6</v>
      </c>
      <c r="J209" s="79"/>
      <c r="K209" s="173">
        <v>3.63</v>
      </c>
      <c r="L209" s="70"/>
      <c r="M209" s="106"/>
      <c r="O209" s="83">
        <f t="shared" si="23"/>
        <v>101.22999999999999</v>
      </c>
    </row>
    <row r="210" spans="1:15" x14ac:dyDescent="0.2">
      <c r="A210" s="56" t="s">
        <v>202</v>
      </c>
      <c r="B210" s="57">
        <v>600</v>
      </c>
      <c r="C210" s="58">
        <f t="shared" si="31"/>
        <v>60</v>
      </c>
      <c r="D210" s="58">
        <v>7</v>
      </c>
      <c r="E210" s="58">
        <v>30</v>
      </c>
      <c r="F210" s="59">
        <f t="shared" si="34"/>
        <v>97</v>
      </c>
      <c r="G210" s="39">
        <v>100</v>
      </c>
      <c r="H210" s="249">
        <v>45362</v>
      </c>
      <c r="I210" s="255">
        <f>SUM(F210-G210)</f>
        <v>-3</v>
      </c>
      <c r="J210" s="184">
        <v>-3</v>
      </c>
      <c r="K210" s="98"/>
      <c r="L210" s="177"/>
      <c r="M210" s="138"/>
      <c r="N210" s="44"/>
      <c r="O210" s="45">
        <f t="shared" si="23"/>
        <v>-6</v>
      </c>
    </row>
    <row r="211" spans="1:15" x14ac:dyDescent="0.2">
      <c r="A211" s="36" t="s">
        <v>203</v>
      </c>
      <c r="B211" s="116">
        <v>535</v>
      </c>
      <c r="C211" s="117">
        <f>(SUM(B211:B212))*0.1</f>
        <v>106.2</v>
      </c>
      <c r="D211" s="117">
        <v>7</v>
      </c>
      <c r="E211" s="117">
        <v>60</v>
      </c>
      <c r="F211" s="118">
        <f>SUM(C211:E212)</f>
        <v>173.2</v>
      </c>
      <c r="G211" s="118"/>
      <c r="H211" s="256"/>
      <c r="I211" s="106">
        <f>SUM(F211+F212-G211)</f>
        <v>173.2</v>
      </c>
      <c r="J211" s="257">
        <v>-9.8800000000000008</v>
      </c>
      <c r="K211" s="71"/>
      <c r="L211" s="108"/>
      <c r="M211" s="71"/>
      <c r="N211" s="109"/>
      <c r="O211" s="110">
        <f>SUM(I211:N212)</f>
        <v>163.32</v>
      </c>
    </row>
    <row r="212" spans="1:15" x14ac:dyDescent="0.2">
      <c r="A212" s="210" t="s">
        <v>204</v>
      </c>
      <c r="B212" s="1">
        <v>527</v>
      </c>
      <c r="C212" s="104"/>
      <c r="D212" s="104"/>
      <c r="E212" s="104"/>
      <c r="F212" s="71"/>
      <c r="G212" s="71"/>
      <c r="H212" s="232"/>
      <c r="I212" s="193"/>
      <c r="J212" s="52"/>
      <c r="K212" s="71"/>
      <c r="L212" s="73"/>
      <c r="M212" s="71"/>
      <c r="N212" s="74"/>
      <c r="O212" s="114"/>
    </row>
    <row r="213" spans="1:15" x14ac:dyDescent="0.2">
      <c r="A213" s="243" t="s">
        <v>205</v>
      </c>
      <c r="B213" s="116">
        <v>600</v>
      </c>
      <c r="C213" s="117">
        <f>SUM(B213*0.1)</f>
        <v>60</v>
      </c>
      <c r="D213" s="117">
        <v>7</v>
      </c>
      <c r="E213" s="117">
        <v>30</v>
      </c>
      <c r="F213" s="118">
        <f>SUM(C213:E213)</f>
        <v>97</v>
      </c>
      <c r="G213" s="118"/>
      <c r="H213" s="119"/>
      <c r="I213" s="120">
        <f>SUM(F213-G213)</f>
        <v>97</v>
      </c>
      <c r="J213" s="118"/>
      <c r="K213" s="118"/>
      <c r="L213" s="73"/>
      <c r="M213" s="79"/>
      <c r="N213" s="74"/>
      <c r="O213" s="114">
        <f t="shared" si="23"/>
        <v>97</v>
      </c>
    </row>
    <row r="214" spans="1:15" x14ac:dyDescent="0.2">
      <c r="A214" s="208" t="s">
        <v>206</v>
      </c>
      <c r="B214" s="77">
        <v>600</v>
      </c>
      <c r="C214" s="78">
        <f>SUM(B214*0.1)</f>
        <v>60</v>
      </c>
      <c r="D214" s="78">
        <v>7</v>
      </c>
      <c r="E214" s="78">
        <v>30</v>
      </c>
      <c r="F214" s="79">
        <f>SUM(C214:E214)</f>
        <v>97</v>
      </c>
      <c r="G214" s="79"/>
      <c r="H214" s="172"/>
      <c r="I214" s="81">
        <f>SUM(F214-G214)</f>
        <v>97</v>
      </c>
      <c r="J214" s="163">
        <v>0.32</v>
      </c>
      <c r="K214" s="163">
        <v>0.01</v>
      </c>
      <c r="L214" s="70"/>
      <c r="M214" s="71"/>
      <c r="O214" s="83">
        <f t="shared" si="23"/>
        <v>97.33</v>
      </c>
    </row>
    <row r="215" spans="1:15" x14ac:dyDescent="0.2">
      <c r="A215" s="182" t="s">
        <v>207</v>
      </c>
      <c r="B215" s="192">
        <v>606</v>
      </c>
      <c r="C215" s="86">
        <f>SUM(B215*0.1)</f>
        <v>60.6</v>
      </c>
      <c r="D215" s="86">
        <v>7</v>
      </c>
      <c r="E215" s="86">
        <v>30</v>
      </c>
      <c r="F215" s="87">
        <f>SUM(C215:E215)</f>
        <v>97.6</v>
      </c>
      <c r="G215" s="87"/>
      <c r="H215" s="111"/>
      <c r="I215" s="89">
        <f>SUM(F215-G215)</f>
        <v>97.6</v>
      </c>
      <c r="J215" s="62">
        <v>97.73</v>
      </c>
      <c r="K215" s="258">
        <v>8.7200000000000006</v>
      </c>
      <c r="L215" s="108"/>
      <c r="M215" s="79"/>
      <c r="N215" s="109"/>
      <c r="O215" s="110">
        <f t="shared" si="23"/>
        <v>204.04999999999998</v>
      </c>
    </row>
    <row r="216" spans="1:15" x14ac:dyDescent="0.2">
      <c r="A216" s="127" t="s">
        <v>208</v>
      </c>
      <c r="B216" s="128">
        <v>600</v>
      </c>
      <c r="C216" s="148">
        <f>(SUM(B216:B217))*0.1</f>
        <v>90</v>
      </c>
      <c r="D216" s="148">
        <v>7</v>
      </c>
      <c r="E216" s="148">
        <v>45</v>
      </c>
      <c r="F216" s="49">
        <f>SUM(C216:E217)</f>
        <v>142</v>
      </c>
      <c r="G216" s="49">
        <v>142</v>
      </c>
      <c r="H216" s="50">
        <v>45470</v>
      </c>
      <c r="I216" s="51">
        <f>SUM(F216-G216)-G217</f>
        <v>0</v>
      </c>
      <c r="J216" s="49"/>
      <c r="K216" s="53"/>
      <c r="L216" s="177"/>
      <c r="M216" s="49"/>
      <c r="N216" s="44"/>
      <c r="O216" s="126">
        <f>SUM(I216:N217)</f>
        <v>0</v>
      </c>
    </row>
    <row r="217" spans="1:15" x14ac:dyDescent="0.2">
      <c r="A217" s="127" t="s">
        <v>209</v>
      </c>
      <c r="B217" s="128">
        <v>300</v>
      </c>
      <c r="C217" s="147"/>
      <c r="D217" s="147"/>
      <c r="E217" s="148"/>
      <c r="F217" s="148"/>
      <c r="G217" s="148"/>
      <c r="H217" s="50"/>
      <c r="I217" s="61"/>
      <c r="J217" s="98"/>
      <c r="K217" s="181"/>
      <c r="L217" s="196"/>
      <c r="M217" s="98"/>
      <c r="N217" s="64"/>
      <c r="O217" s="130"/>
    </row>
    <row r="218" spans="1:15" x14ac:dyDescent="0.2">
      <c r="A218" s="229" t="s">
        <v>210</v>
      </c>
      <c r="B218" s="77">
        <v>813</v>
      </c>
      <c r="C218" s="78">
        <f t="shared" ref="C218:C224" si="36">SUM(B218*0.1)</f>
        <v>81.300000000000011</v>
      </c>
      <c r="D218" s="78">
        <v>7</v>
      </c>
      <c r="E218" s="78">
        <v>30</v>
      </c>
      <c r="F218" s="79">
        <f t="shared" ref="F218:F224" si="37">SUM(C218:E218)</f>
        <v>118.30000000000001</v>
      </c>
      <c r="G218" s="79"/>
      <c r="H218" s="259"/>
      <c r="I218" s="81">
        <f t="shared" ref="I218:I225" si="38">SUM(F218-G218)</f>
        <v>118.30000000000001</v>
      </c>
      <c r="J218" s="176"/>
      <c r="K218" s="176"/>
      <c r="L218" s="73"/>
      <c r="M218" s="176"/>
      <c r="N218" s="74"/>
      <c r="O218" s="114">
        <f t="shared" ref="O218:O287" si="39">SUM(I218:N218)</f>
        <v>118.30000000000001</v>
      </c>
    </row>
    <row r="219" spans="1:15" x14ac:dyDescent="0.2">
      <c r="A219" s="146" t="s">
        <v>211</v>
      </c>
      <c r="B219" s="1">
        <v>813</v>
      </c>
      <c r="C219" s="104">
        <f t="shared" si="36"/>
        <v>81.300000000000011</v>
      </c>
      <c r="D219" s="104">
        <v>7</v>
      </c>
      <c r="E219" s="104">
        <v>30</v>
      </c>
      <c r="F219" s="71">
        <f t="shared" si="37"/>
        <v>118.30000000000001</v>
      </c>
      <c r="G219" s="71"/>
      <c r="H219" s="22"/>
      <c r="I219" s="132">
        <f t="shared" si="38"/>
        <v>118.30000000000001</v>
      </c>
      <c r="J219" s="106"/>
      <c r="K219" s="159">
        <v>4.08</v>
      </c>
      <c r="L219" s="70"/>
      <c r="M219" s="71"/>
      <c r="O219" s="83">
        <f t="shared" si="39"/>
        <v>122.38000000000001</v>
      </c>
    </row>
    <row r="220" spans="1:15" x14ac:dyDescent="0.2">
      <c r="A220" s="243" t="s">
        <v>212</v>
      </c>
      <c r="B220" s="116">
        <v>600</v>
      </c>
      <c r="C220" s="117">
        <f t="shared" si="36"/>
        <v>60</v>
      </c>
      <c r="D220" s="117">
        <v>7</v>
      </c>
      <c r="E220" s="117">
        <v>30</v>
      </c>
      <c r="F220" s="118">
        <f t="shared" si="37"/>
        <v>97</v>
      </c>
      <c r="G220" s="118"/>
      <c r="H220" s="119"/>
      <c r="I220" s="120">
        <f t="shared" si="38"/>
        <v>97</v>
      </c>
      <c r="J220" s="39">
        <v>97</v>
      </c>
      <c r="K220" s="39">
        <v>4.7699999999999996</v>
      </c>
      <c r="L220" s="108"/>
      <c r="M220" s="118"/>
      <c r="N220" s="109"/>
      <c r="O220" s="110">
        <f>SUM(I220:N221)</f>
        <v>97.000000000000014</v>
      </c>
    </row>
    <row r="221" spans="1:15" x14ac:dyDescent="0.2">
      <c r="A221" s="248"/>
      <c r="B221" s="85"/>
      <c r="C221" s="86"/>
      <c r="D221" s="86"/>
      <c r="E221" s="86"/>
      <c r="F221" s="87"/>
      <c r="G221" s="87"/>
      <c r="H221" s="180">
        <v>45322</v>
      </c>
      <c r="I221" s="112"/>
      <c r="J221" s="59">
        <v>-97</v>
      </c>
      <c r="K221" s="59">
        <v>-4.7699999999999996</v>
      </c>
      <c r="L221" s="73"/>
      <c r="M221" s="87"/>
      <c r="N221" s="74"/>
      <c r="O221" s="114"/>
    </row>
    <row r="222" spans="1:15" x14ac:dyDescent="0.2">
      <c r="A222" s="146" t="s">
        <v>213</v>
      </c>
      <c r="B222" s="1">
        <v>600</v>
      </c>
      <c r="C222" s="104">
        <f t="shared" si="36"/>
        <v>60</v>
      </c>
      <c r="D222" s="104">
        <v>7</v>
      </c>
      <c r="E222" s="104">
        <v>30</v>
      </c>
      <c r="F222" s="71">
        <f t="shared" si="37"/>
        <v>97</v>
      </c>
      <c r="G222" s="71"/>
      <c r="H222" s="22"/>
      <c r="I222" s="132">
        <f t="shared" si="38"/>
        <v>97</v>
      </c>
      <c r="J222" s="71"/>
      <c r="K222" s="159">
        <v>3.52</v>
      </c>
      <c r="L222" s="70"/>
      <c r="M222" s="71"/>
      <c r="O222" s="83">
        <f t="shared" si="39"/>
        <v>100.52</v>
      </c>
    </row>
    <row r="223" spans="1:15" x14ac:dyDescent="0.2">
      <c r="A223" s="167" t="s">
        <v>214</v>
      </c>
      <c r="B223" s="116">
        <v>600</v>
      </c>
      <c r="C223" s="121">
        <f t="shared" si="36"/>
        <v>60</v>
      </c>
      <c r="D223" s="121">
        <v>7</v>
      </c>
      <c r="E223" s="121">
        <v>30</v>
      </c>
      <c r="F223" s="118">
        <f t="shared" si="37"/>
        <v>97</v>
      </c>
      <c r="G223" s="118"/>
      <c r="H223" s="168"/>
      <c r="I223" s="244">
        <f t="shared" si="38"/>
        <v>97</v>
      </c>
      <c r="J223" s="194">
        <v>86.24</v>
      </c>
      <c r="K223" s="194">
        <v>3.57</v>
      </c>
      <c r="L223" s="92"/>
      <c r="M223" s="162"/>
      <c r="N223" s="93"/>
      <c r="O223" s="94">
        <f t="shared" si="39"/>
        <v>186.81</v>
      </c>
    </row>
    <row r="224" spans="1:15" x14ac:dyDescent="0.2">
      <c r="A224" s="218" t="s">
        <v>215</v>
      </c>
      <c r="B224" s="171">
        <v>630</v>
      </c>
      <c r="C224" s="231">
        <f t="shared" si="36"/>
        <v>63</v>
      </c>
      <c r="D224" s="231">
        <v>7</v>
      </c>
      <c r="E224" s="78">
        <v>30</v>
      </c>
      <c r="F224" s="79">
        <f t="shared" si="37"/>
        <v>100</v>
      </c>
      <c r="G224" s="79"/>
      <c r="H224" s="172"/>
      <c r="I224" s="81">
        <f t="shared" si="38"/>
        <v>100</v>
      </c>
      <c r="J224" s="82">
        <v>-30.26</v>
      </c>
      <c r="K224" s="79"/>
      <c r="L224" s="70"/>
      <c r="M224" s="87"/>
      <c r="O224" s="83">
        <f t="shared" si="39"/>
        <v>69.739999999999995</v>
      </c>
    </row>
    <row r="225" spans="1:15" x14ac:dyDescent="0.2">
      <c r="A225" s="46" t="s">
        <v>216</v>
      </c>
      <c r="B225" s="1">
        <v>600</v>
      </c>
      <c r="C225" s="104">
        <f>(SUM(B225:B226))*0.1</f>
        <v>90</v>
      </c>
      <c r="D225" s="104">
        <v>7</v>
      </c>
      <c r="E225" s="104">
        <v>45</v>
      </c>
      <c r="F225" s="71">
        <f>SUM(C225:E226)</f>
        <v>142</v>
      </c>
      <c r="G225" s="71"/>
      <c r="H225" s="131"/>
      <c r="I225" s="132">
        <f t="shared" si="38"/>
        <v>142</v>
      </c>
      <c r="J225" s="52">
        <v>-0.45</v>
      </c>
      <c r="K225" s="71"/>
      <c r="L225" s="108"/>
      <c r="M225" s="71"/>
      <c r="N225" s="109"/>
      <c r="O225" s="110">
        <f>SUM(I225:N226)</f>
        <v>141.55000000000001</v>
      </c>
    </row>
    <row r="226" spans="1:15" x14ac:dyDescent="0.2">
      <c r="A226" s="46" t="s">
        <v>217</v>
      </c>
      <c r="B226" s="1">
        <v>300</v>
      </c>
      <c r="C226" s="104"/>
      <c r="D226" s="104"/>
      <c r="E226" s="104"/>
      <c r="F226" s="71"/>
      <c r="G226" s="71"/>
      <c r="H226" s="22"/>
      <c r="I226" s="132"/>
      <c r="J226" s="52"/>
      <c r="K226" s="71"/>
      <c r="L226" s="73"/>
      <c r="M226" s="71"/>
      <c r="N226" s="74"/>
      <c r="O226" s="114"/>
    </row>
    <row r="227" spans="1:15" x14ac:dyDescent="0.2">
      <c r="A227" s="76" t="s">
        <v>218</v>
      </c>
      <c r="B227" s="77">
        <v>600</v>
      </c>
      <c r="C227" s="78">
        <f t="shared" ref="C227:C270" si="40">SUM(B227*0.1)</f>
        <v>60</v>
      </c>
      <c r="D227" s="78">
        <v>7</v>
      </c>
      <c r="E227" s="78">
        <v>30</v>
      </c>
      <c r="F227" s="79">
        <f t="shared" ref="F227:F234" si="41">SUM(C227:E227)</f>
        <v>97</v>
      </c>
      <c r="G227" s="79"/>
      <c r="H227" s="80"/>
      <c r="I227" s="81">
        <f t="shared" ref="I227:I234" si="42">SUM(F227-G227)</f>
        <v>97</v>
      </c>
      <c r="J227" s="82">
        <v>-1.64</v>
      </c>
      <c r="K227" s="79"/>
      <c r="L227" s="70"/>
      <c r="M227" s="118"/>
      <c r="O227" s="83">
        <f t="shared" si="39"/>
        <v>95.36</v>
      </c>
    </row>
    <row r="228" spans="1:15" x14ac:dyDescent="0.2">
      <c r="A228" s="198" t="s">
        <v>219</v>
      </c>
      <c r="B228" s="1">
        <v>600</v>
      </c>
      <c r="C228" s="104">
        <f t="shared" si="40"/>
        <v>60</v>
      </c>
      <c r="D228" s="104">
        <v>7</v>
      </c>
      <c r="E228" s="104">
        <v>30</v>
      </c>
      <c r="F228" s="71">
        <f t="shared" si="41"/>
        <v>97</v>
      </c>
      <c r="G228" s="71"/>
      <c r="H228" s="131"/>
      <c r="I228" s="132">
        <f t="shared" si="42"/>
        <v>97</v>
      </c>
      <c r="J228" s="71"/>
      <c r="K228" s="71"/>
      <c r="L228" s="92"/>
      <c r="M228" s="79"/>
      <c r="N228" s="93"/>
      <c r="O228" s="94">
        <f t="shared" si="39"/>
        <v>97</v>
      </c>
    </row>
    <row r="229" spans="1:15" x14ac:dyDescent="0.2">
      <c r="A229" s="229" t="s">
        <v>220</v>
      </c>
      <c r="B229" s="77">
        <v>630</v>
      </c>
      <c r="C229" s="162">
        <f t="shared" si="40"/>
        <v>63</v>
      </c>
      <c r="D229" s="162">
        <v>7</v>
      </c>
      <c r="E229" s="162">
        <v>30</v>
      </c>
      <c r="F229" s="79">
        <f t="shared" si="41"/>
        <v>100</v>
      </c>
      <c r="G229" s="79"/>
      <c r="H229" s="172"/>
      <c r="I229" s="219">
        <f t="shared" si="42"/>
        <v>100</v>
      </c>
      <c r="J229" s="79"/>
      <c r="K229" s="162"/>
      <c r="L229" s="70"/>
      <c r="M229" s="71"/>
      <c r="O229" s="83">
        <f t="shared" si="39"/>
        <v>100</v>
      </c>
    </row>
    <row r="230" spans="1:15" x14ac:dyDescent="0.2">
      <c r="A230" s="195" t="s">
        <v>221</v>
      </c>
      <c r="B230" s="47">
        <v>600</v>
      </c>
      <c r="C230" s="48">
        <f t="shared" si="40"/>
        <v>60</v>
      </c>
      <c r="D230" s="48">
        <v>7</v>
      </c>
      <c r="E230" s="48">
        <v>30</v>
      </c>
      <c r="F230" s="49">
        <f t="shared" si="41"/>
        <v>97</v>
      </c>
      <c r="G230" s="49">
        <v>94.35</v>
      </c>
      <c r="H230" s="135">
        <v>45463</v>
      </c>
      <c r="I230" s="51">
        <f t="shared" si="42"/>
        <v>2.6500000000000057</v>
      </c>
      <c r="J230" s="49">
        <v>-2.65</v>
      </c>
      <c r="K230" s="49"/>
      <c r="L230" s="177"/>
      <c r="M230" s="39"/>
      <c r="N230" s="44"/>
      <c r="O230" s="126">
        <f t="shared" si="39"/>
        <v>5.773159728050814E-15</v>
      </c>
    </row>
    <row r="231" spans="1:15" x14ac:dyDescent="0.2">
      <c r="A231" s="195"/>
      <c r="B231" s="47"/>
      <c r="C231" s="48"/>
      <c r="D231" s="48"/>
      <c r="E231" s="48"/>
      <c r="F231" s="49"/>
      <c r="G231" s="49"/>
      <c r="H231" s="60" t="s">
        <v>29</v>
      </c>
      <c r="I231" s="51">
        <v>-2.65</v>
      </c>
      <c r="J231" s="49">
        <v>2.65</v>
      </c>
      <c r="K231" s="49"/>
      <c r="L231" s="196"/>
      <c r="M231" s="59"/>
      <c r="N231" s="64"/>
      <c r="O231" s="130"/>
    </row>
    <row r="232" spans="1:15" x14ac:dyDescent="0.2">
      <c r="A232" s="229" t="s">
        <v>222</v>
      </c>
      <c r="B232" s="171">
        <v>600</v>
      </c>
      <c r="C232" s="231">
        <f t="shared" si="40"/>
        <v>60</v>
      </c>
      <c r="D232" s="231">
        <v>7</v>
      </c>
      <c r="E232" s="162">
        <v>30</v>
      </c>
      <c r="F232" s="162">
        <f t="shared" si="41"/>
        <v>97</v>
      </c>
      <c r="G232" s="162"/>
      <c r="H232" s="172"/>
      <c r="I232" s="219">
        <f t="shared" si="42"/>
        <v>97</v>
      </c>
      <c r="J232" s="176"/>
      <c r="K232" s="162"/>
      <c r="L232" s="70"/>
      <c r="M232" s="106"/>
      <c r="O232" s="83">
        <f t="shared" si="39"/>
        <v>97</v>
      </c>
    </row>
    <row r="233" spans="1:15" x14ac:dyDescent="0.2">
      <c r="A233" s="195" t="s">
        <v>223</v>
      </c>
      <c r="B233" s="47">
        <v>600</v>
      </c>
      <c r="C233" s="48">
        <f t="shared" si="40"/>
        <v>60</v>
      </c>
      <c r="D233" s="48">
        <v>7</v>
      </c>
      <c r="E233" s="48">
        <v>30</v>
      </c>
      <c r="F233" s="49">
        <f t="shared" si="41"/>
        <v>97</v>
      </c>
      <c r="G233" s="49">
        <v>97</v>
      </c>
      <c r="H233" s="67">
        <v>45467</v>
      </c>
      <c r="I233" s="129">
        <f t="shared" si="42"/>
        <v>0</v>
      </c>
      <c r="J233" s="49"/>
      <c r="K233" s="53"/>
      <c r="L233" s="177"/>
      <c r="M233" s="39"/>
      <c r="N233" s="44"/>
      <c r="O233" s="126">
        <f t="shared" si="39"/>
        <v>0</v>
      </c>
    </row>
    <row r="234" spans="1:15" x14ac:dyDescent="0.2">
      <c r="A234" s="199" t="s">
        <v>224</v>
      </c>
      <c r="B234" s="37">
        <v>600</v>
      </c>
      <c r="C234" s="38">
        <f t="shared" si="40"/>
        <v>60</v>
      </c>
      <c r="D234" s="38">
        <v>7</v>
      </c>
      <c r="E234" s="38">
        <v>30</v>
      </c>
      <c r="F234" s="39">
        <f t="shared" si="41"/>
        <v>97</v>
      </c>
      <c r="G234" s="39">
        <v>96.96</v>
      </c>
      <c r="H234" s="135">
        <v>45468</v>
      </c>
      <c r="I234" s="260">
        <f t="shared" si="42"/>
        <v>4.0000000000006253E-2</v>
      </c>
      <c r="J234" s="39">
        <v>97</v>
      </c>
      <c r="K234" s="43">
        <v>4.5199999999999996</v>
      </c>
      <c r="L234" s="108"/>
      <c r="M234" s="118"/>
      <c r="N234" s="109"/>
      <c r="O234" s="201">
        <f>SUM(I234:N236)</f>
        <v>4.00000000000027E-2</v>
      </c>
    </row>
    <row r="235" spans="1:15" x14ac:dyDescent="0.2">
      <c r="A235" s="66"/>
      <c r="B235" s="47"/>
      <c r="C235" s="48"/>
      <c r="D235" s="48"/>
      <c r="E235" s="48"/>
      <c r="F235" s="49"/>
      <c r="G235" s="49"/>
      <c r="H235" s="67">
        <v>45468</v>
      </c>
      <c r="I235" s="261"/>
      <c r="J235" s="49">
        <v>-3.52</v>
      </c>
      <c r="K235" s="53"/>
      <c r="L235" s="70"/>
      <c r="M235" s="71"/>
      <c r="O235" s="72"/>
    </row>
    <row r="236" spans="1:15" x14ac:dyDescent="0.2">
      <c r="A236" s="182"/>
      <c r="B236" s="57"/>
      <c r="C236" s="58"/>
      <c r="D236" s="58"/>
      <c r="E236" s="58"/>
      <c r="F236" s="59"/>
      <c r="G236" s="59"/>
      <c r="H236" s="180">
        <v>45294</v>
      </c>
      <c r="I236" s="262"/>
      <c r="J236" s="59">
        <v>-93.48</v>
      </c>
      <c r="K236" s="63">
        <v>-4.5199999999999996</v>
      </c>
      <c r="L236" s="73"/>
      <c r="M236" s="87"/>
      <c r="N236" s="74"/>
      <c r="O236" s="75"/>
    </row>
    <row r="237" spans="1:15" x14ac:dyDescent="0.2">
      <c r="A237" s="195" t="s">
        <v>225</v>
      </c>
      <c r="B237" s="47">
        <v>600</v>
      </c>
      <c r="C237" s="48">
        <f t="shared" si="40"/>
        <v>60</v>
      </c>
      <c r="D237" s="48">
        <v>7</v>
      </c>
      <c r="E237" s="48">
        <v>30</v>
      </c>
      <c r="F237" s="263">
        <f t="shared" ref="F237:F242" si="43">SUM(C237:E237)</f>
        <v>97</v>
      </c>
      <c r="G237" s="263">
        <v>97</v>
      </c>
      <c r="H237" s="67">
        <v>45464</v>
      </c>
      <c r="I237" s="264">
        <f>SUM(F237-G237)</f>
        <v>0</v>
      </c>
      <c r="J237" s="263"/>
      <c r="K237" s="265"/>
      <c r="L237" s="196"/>
      <c r="M237" s="59"/>
      <c r="N237" s="64"/>
      <c r="O237" s="130">
        <f t="shared" si="39"/>
        <v>0</v>
      </c>
    </row>
    <row r="238" spans="1:15" x14ac:dyDescent="0.2">
      <c r="A238" s="164" t="s">
        <v>226</v>
      </c>
      <c r="B238" s="137">
        <v>600</v>
      </c>
      <c r="C238" s="165">
        <f t="shared" si="40"/>
        <v>60</v>
      </c>
      <c r="D238" s="165">
        <v>7</v>
      </c>
      <c r="E238" s="154">
        <v>30</v>
      </c>
      <c r="F238" s="139">
        <f t="shared" si="43"/>
        <v>97</v>
      </c>
      <c r="G238" s="139">
        <v>97</v>
      </c>
      <c r="H238" s="155">
        <v>45464</v>
      </c>
      <c r="I238" s="220">
        <f>SUM(F238-G238)</f>
        <v>0</v>
      </c>
      <c r="J238" s="138"/>
      <c r="K238" s="142"/>
      <c r="L238" s="101"/>
      <c r="M238" s="49"/>
      <c r="N238" s="54"/>
      <c r="O238" s="102">
        <f t="shared" si="39"/>
        <v>0</v>
      </c>
    </row>
    <row r="239" spans="1:15" x14ac:dyDescent="0.2">
      <c r="A239" s="179" t="s">
        <v>227</v>
      </c>
      <c r="B239" s="85">
        <v>600</v>
      </c>
      <c r="C239" s="86">
        <f t="shared" si="40"/>
        <v>60</v>
      </c>
      <c r="D239" s="86">
        <v>7</v>
      </c>
      <c r="E239" s="86">
        <v>30</v>
      </c>
      <c r="F239" s="87">
        <f t="shared" si="43"/>
        <v>97</v>
      </c>
      <c r="G239" s="87"/>
      <c r="H239" s="88"/>
      <c r="I239" s="89">
        <f t="shared" ref="I239:I248" si="44">SUM(F239-G239)</f>
        <v>97</v>
      </c>
      <c r="J239" s="87"/>
      <c r="K239" s="87"/>
      <c r="L239" s="92"/>
      <c r="M239" s="79"/>
      <c r="N239" s="93"/>
      <c r="O239" s="94">
        <f t="shared" si="39"/>
        <v>97</v>
      </c>
    </row>
    <row r="240" spans="1:15" x14ac:dyDescent="0.2">
      <c r="A240" s="103" t="s">
        <v>228</v>
      </c>
      <c r="B240" s="1">
        <v>615</v>
      </c>
      <c r="C240" s="104">
        <f t="shared" si="40"/>
        <v>61.5</v>
      </c>
      <c r="D240" s="104">
        <v>7</v>
      </c>
      <c r="E240" s="104">
        <v>30</v>
      </c>
      <c r="F240" s="71">
        <f t="shared" si="43"/>
        <v>98.5</v>
      </c>
      <c r="G240" s="71"/>
      <c r="H240" s="22"/>
      <c r="I240" s="132">
        <f t="shared" si="44"/>
        <v>98.5</v>
      </c>
      <c r="J240" s="71"/>
      <c r="K240" s="71"/>
      <c r="L240" s="70"/>
      <c r="M240" s="71"/>
      <c r="O240" s="83">
        <f t="shared" si="39"/>
        <v>98.5</v>
      </c>
    </row>
    <row r="241" spans="1:15" x14ac:dyDescent="0.2">
      <c r="A241" s="167" t="s">
        <v>229</v>
      </c>
      <c r="B241" s="185">
        <v>603</v>
      </c>
      <c r="C241" s="224">
        <f t="shared" si="40"/>
        <v>60.300000000000004</v>
      </c>
      <c r="D241" s="224">
        <v>7</v>
      </c>
      <c r="E241" s="121">
        <v>30</v>
      </c>
      <c r="F241" s="121">
        <f t="shared" si="43"/>
        <v>97.300000000000011</v>
      </c>
      <c r="G241" s="121"/>
      <c r="H241" s="266"/>
      <c r="I241" s="169">
        <f t="shared" si="44"/>
        <v>97.300000000000011</v>
      </c>
      <c r="J241" s="121"/>
      <c r="K241" s="170">
        <v>0.09</v>
      </c>
      <c r="L241" s="92"/>
      <c r="M241" s="162"/>
      <c r="N241" s="93"/>
      <c r="O241" s="94">
        <f t="shared" si="39"/>
        <v>97.390000000000015</v>
      </c>
    </row>
    <row r="242" spans="1:15" x14ac:dyDescent="0.2">
      <c r="A242" s="208" t="s">
        <v>230</v>
      </c>
      <c r="B242" s="77">
        <v>603</v>
      </c>
      <c r="C242" s="78">
        <f t="shared" si="40"/>
        <v>60.300000000000004</v>
      </c>
      <c r="D242" s="78">
        <v>7</v>
      </c>
      <c r="E242" s="78">
        <v>30</v>
      </c>
      <c r="F242" s="79">
        <f t="shared" si="43"/>
        <v>97.300000000000011</v>
      </c>
      <c r="G242" s="79"/>
      <c r="H242" s="80"/>
      <c r="I242" s="81">
        <f t="shared" si="44"/>
        <v>97.300000000000011</v>
      </c>
      <c r="J242" s="79"/>
      <c r="K242" s="173">
        <v>2.69</v>
      </c>
      <c r="L242" s="70"/>
      <c r="M242" s="71"/>
      <c r="O242" s="83">
        <f t="shared" si="39"/>
        <v>99.990000000000009</v>
      </c>
    </row>
    <row r="243" spans="1:15" x14ac:dyDescent="0.2">
      <c r="A243" s="238" t="s">
        <v>231</v>
      </c>
      <c r="B243" s="1">
        <v>600</v>
      </c>
      <c r="C243" s="104">
        <f t="shared" si="40"/>
        <v>60</v>
      </c>
      <c r="D243" s="104">
        <v>7</v>
      </c>
      <c r="E243" s="104">
        <v>30</v>
      </c>
      <c r="F243" s="71">
        <f>SUM(C243:E243)</f>
        <v>97</v>
      </c>
      <c r="G243" s="71"/>
      <c r="H243" s="22"/>
      <c r="I243" s="132">
        <f t="shared" si="44"/>
        <v>97</v>
      </c>
      <c r="J243" s="267">
        <v>368</v>
      </c>
      <c r="K243" s="49">
        <v>11.34</v>
      </c>
      <c r="L243" s="108"/>
      <c r="M243" s="118"/>
      <c r="N243" s="109"/>
      <c r="O243" s="201">
        <f>SUM(I243:N244)</f>
        <v>108.33999999999995</v>
      </c>
    </row>
    <row r="244" spans="1:15" x14ac:dyDescent="0.2">
      <c r="A244" s="238"/>
      <c r="B244" s="1"/>
      <c r="C244" s="104"/>
      <c r="D244" s="104"/>
      <c r="E244" s="104"/>
      <c r="F244" s="71"/>
      <c r="G244" s="71"/>
      <c r="H244" s="67">
        <v>45420</v>
      </c>
      <c r="I244" s="132"/>
      <c r="J244" s="52">
        <v>-356.66</v>
      </c>
      <c r="K244" s="49">
        <v>-11.34</v>
      </c>
      <c r="L244" s="73"/>
      <c r="M244" s="87"/>
      <c r="N244" s="74"/>
      <c r="O244" s="75"/>
    </row>
    <row r="245" spans="1:15" x14ac:dyDescent="0.2">
      <c r="A245" s="167" t="s">
        <v>232</v>
      </c>
      <c r="B245" s="124">
        <v>600</v>
      </c>
      <c r="C245" s="178">
        <f t="shared" si="40"/>
        <v>60</v>
      </c>
      <c r="D245" s="178">
        <v>7</v>
      </c>
      <c r="E245" s="178">
        <v>30</v>
      </c>
      <c r="F245" s="39">
        <f t="shared" ref="F245:F269" si="45">SUM(C245:E245)</f>
        <v>97</v>
      </c>
      <c r="G245" s="39">
        <v>96.15</v>
      </c>
      <c r="H245" s="40">
        <v>45466</v>
      </c>
      <c r="I245" s="216">
        <f>SUM(F245-G245)</f>
        <v>0.84999999999999432</v>
      </c>
      <c r="J245" s="39">
        <v>0.81</v>
      </c>
      <c r="K245" s="43">
        <v>0.04</v>
      </c>
      <c r="M245" s="71"/>
      <c r="O245" s="72">
        <f>SUM(I245:N246)</f>
        <v>0.84999999999999432</v>
      </c>
    </row>
    <row r="246" spans="1:15" x14ac:dyDescent="0.2">
      <c r="A246" s="84"/>
      <c r="B246" s="96"/>
      <c r="C246" s="98"/>
      <c r="D246" s="98"/>
      <c r="E246" s="98"/>
      <c r="F246" s="59"/>
      <c r="G246" s="59"/>
      <c r="H246" s="99">
        <v>45466</v>
      </c>
      <c r="I246" s="217"/>
      <c r="J246" s="59">
        <v>-0.81</v>
      </c>
      <c r="K246" s="63">
        <v>-0.04</v>
      </c>
      <c r="M246" s="71"/>
      <c r="O246" s="72"/>
    </row>
    <row r="247" spans="1:15" x14ac:dyDescent="0.2">
      <c r="A247" s="195" t="s">
        <v>233</v>
      </c>
      <c r="B247" s="128">
        <v>750</v>
      </c>
      <c r="C247" s="48">
        <f t="shared" si="40"/>
        <v>75</v>
      </c>
      <c r="D247" s="147">
        <v>7</v>
      </c>
      <c r="E247" s="48">
        <v>30</v>
      </c>
      <c r="F247" s="49">
        <f t="shared" si="45"/>
        <v>112</v>
      </c>
      <c r="G247" s="222">
        <v>112</v>
      </c>
      <c r="H247" s="67">
        <v>45470</v>
      </c>
      <c r="I247" s="268">
        <f>SUM(F247-G247)</f>
        <v>0</v>
      </c>
      <c r="J247" s="148"/>
      <c r="K247" s="151"/>
      <c r="L247" s="143"/>
      <c r="M247" s="269"/>
      <c r="N247" s="144"/>
      <c r="O247" s="221">
        <f t="shared" si="39"/>
        <v>0</v>
      </c>
    </row>
    <row r="248" spans="1:15" x14ac:dyDescent="0.2">
      <c r="A248" s="115" t="s">
        <v>234</v>
      </c>
      <c r="B248" s="116">
        <v>603</v>
      </c>
      <c r="C248" s="117">
        <f t="shared" si="40"/>
        <v>60.300000000000004</v>
      </c>
      <c r="D248" s="117">
        <v>7</v>
      </c>
      <c r="E248" s="117">
        <v>30</v>
      </c>
      <c r="F248" s="118">
        <f t="shared" si="45"/>
        <v>97.300000000000011</v>
      </c>
      <c r="G248" s="118"/>
      <c r="H248" s="256"/>
      <c r="I248" s="247">
        <f t="shared" si="44"/>
        <v>97.300000000000011</v>
      </c>
      <c r="J248" s="39">
        <v>97.3</v>
      </c>
      <c r="K248" s="43">
        <v>4.38</v>
      </c>
      <c r="L248" s="70"/>
      <c r="M248" s="71"/>
      <c r="O248" s="83">
        <f>SUM(I248:N249)</f>
        <v>97.300000000000026</v>
      </c>
    </row>
    <row r="249" spans="1:15" x14ac:dyDescent="0.2">
      <c r="A249" s="179"/>
      <c r="B249" s="85"/>
      <c r="C249" s="86"/>
      <c r="D249" s="86"/>
      <c r="E249" s="86"/>
      <c r="F249" s="87"/>
      <c r="G249" s="87"/>
      <c r="H249" s="250">
        <v>45379</v>
      </c>
      <c r="I249" s="241"/>
      <c r="J249" s="59">
        <v>-97.3</v>
      </c>
      <c r="K249" s="63">
        <v>-4.38</v>
      </c>
      <c r="L249" s="70"/>
      <c r="M249" s="71"/>
      <c r="O249" s="83"/>
    </row>
    <row r="250" spans="1:15" x14ac:dyDescent="0.2">
      <c r="A250" s="46" t="s">
        <v>235</v>
      </c>
      <c r="B250" s="160">
        <v>603</v>
      </c>
      <c r="C250" s="106">
        <f t="shared" si="40"/>
        <v>60.300000000000004</v>
      </c>
      <c r="D250" s="106">
        <v>7</v>
      </c>
      <c r="E250" s="106">
        <v>30</v>
      </c>
      <c r="F250" s="106">
        <f t="shared" si="45"/>
        <v>97.300000000000011</v>
      </c>
      <c r="G250" s="106"/>
      <c r="H250" s="131"/>
      <c r="I250" s="132">
        <f>SUM(F250-G250)</f>
        <v>97.300000000000011</v>
      </c>
      <c r="J250" s="257">
        <v>-29.23</v>
      </c>
      <c r="K250" s="106"/>
      <c r="L250" s="92"/>
      <c r="M250" s="79"/>
      <c r="N250" s="93"/>
      <c r="O250" s="94">
        <f t="shared" si="39"/>
        <v>68.070000000000007</v>
      </c>
    </row>
    <row r="251" spans="1:15" x14ac:dyDescent="0.2">
      <c r="A251" s="76" t="s">
        <v>236</v>
      </c>
      <c r="B251" s="171">
        <v>603</v>
      </c>
      <c r="C251" s="162">
        <f t="shared" si="40"/>
        <v>60.300000000000004</v>
      </c>
      <c r="D251" s="162">
        <v>7</v>
      </c>
      <c r="E251" s="162">
        <v>30</v>
      </c>
      <c r="F251" s="79">
        <f t="shared" si="45"/>
        <v>97.300000000000011</v>
      </c>
      <c r="G251" s="79"/>
      <c r="H251" s="172"/>
      <c r="I251" s="81">
        <f t="shared" ref="I251:I269" si="46">SUM(F251-G251)</f>
        <v>97.300000000000011</v>
      </c>
      <c r="J251" s="239">
        <v>-1.63</v>
      </c>
      <c r="K251" s="79"/>
      <c r="L251" s="70"/>
      <c r="M251" s="106"/>
      <c r="O251" s="83">
        <f t="shared" si="39"/>
        <v>95.670000000000016</v>
      </c>
    </row>
    <row r="252" spans="1:15" x14ac:dyDescent="0.2">
      <c r="A252" s="229" t="s">
        <v>237</v>
      </c>
      <c r="B252" s="171">
        <v>603</v>
      </c>
      <c r="C252" s="162">
        <f t="shared" si="40"/>
        <v>60.300000000000004</v>
      </c>
      <c r="D252" s="162">
        <v>7</v>
      </c>
      <c r="E252" s="162">
        <v>30</v>
      </c>
      <c r="F252" s="162">
        <f t="shared" si="45"/>
        <v>97.300000000000011</v>
      </c>
      <c r="G252" s="162"/>
      <c r="H252" s="172"/>
      <c r="I252" s="81">
        <f t="shared" si="46"/>
        <v>97.300000000000011</v>
      </c>
      <c r="J252" s="162"/>
      <c r="K252" s="162"/>
      <c r="L252" s="108"/>
      <c r="M252" s="121"/>
      <c r="N252" s="109"/>
      <c r="O252" s="110">
        <f t="shared" si="39"/>
        <v>97.300000000000011</v>
      </c>
    </row>
    <row r="253" spans="1:15" x14ac:dyDescent="0.2">
      <c r="A253" s="146" t="s">
        <v>238</v>
      </c>
      <c r="B253" s="1">
        <v>594</v>
      </c>
      <c r="C253" s="104">
        <f t="shared" si="40"/>
        <v>59.400000000000006</v>
      </c>
      <c r="D253" s="104">
        <v>7</v>
      </c>
      <c r="E253" s="104">
        <v>30</v>
      </c>
      <c r="F253" s="71">
        <f t="shared" si="45"/>
        <v>96.4</v>
      </c>
      <c r="G253" s="71"/>
      <c r="H253" s="131"/>
      <c r="I253" s="132">
        <f t="shared" si="46"/>
        <v>96.4</v>
      </c>
      <c r="J253" s="159">
        <v>6.7</v>
      </c>
      <c r="K253" s="71"/>
      <c r="L253" s="92"/>
      <c r="M253" s="79"/>
      <c r="N253" s="93"/>
      <c r="O253" s="94">
        <f t="shared" si="39"/>
        <v>103.10000000000001</v>
      </c>
    </row>
    <row r="254" spans="1:15" x14ac:dyDescent="0.2">
      <c r="A254" s="229" t="s">
        <v>239</v>
      </c>
      <c r="B254" s="77">
        <v>600</v>
      </c>
      <c r="C254" s="78">
        <f t="shared" si="40"/>
        <v>60</v>
      </c>
      <c r="D254" s="78">
        <v>7</v>
      </c>
      <c r="E254" s="78">
        <v>30</v>
      </c>
      <c r="F254" s="79">
        <f t="shared" si="45"/>
        <v>97</v>
      </c>
      <c r="G254" s="79"/>
      <c r="H254" s="80"/>
      <c r="I254" s="81">
        <f>SUM(F254-G254)</f>
        <v>97</v>
      </c>
      <c r="J254" s="79"/>
      <c r="K254" s="79"/>
      <c r="L254" s="73"/>
      <c r="M254" s="87"/>
      <c r="N254" s="74"/>
      <c r="O254" s="114">
        <f t="shared" si="39"/>
        <v>97</v>
      </c>
    </row>
    <row r="255" spans="1:15" x14ac:dyDescent="0.2">
      <c r="A255" s="210" t="s">
        <v>240</v>
      </c>
      <c r="B255" s="1">
        <v>600</v>
      </c>
      <c r="C255" s="104">
        <f t="shared" si="40"/>
        <v>60</v>
      </c>
      <c r="D255" s="104">
        <v>7</v>
      </c>
      <c r="E255" s="104">
        <v>30</v>
      </c>
      <c r="F255" s="71">
        <f t="shared" si="45"/>
        <v>97</v>
      </c>
      <c r="G255" s="71"/>
      <c r="H255" s="22"/>
      <c r="I255" s="105">
        <f t="shared" si="46"/>
        <v>97</v>
      </c>
      <c r="J255" s="52">
        <v>-2.1</v>
      </c>
      <c r="K255" s="71"/>
      <c r="L255" s="70"/>
      <c r="M255" s="71"/>
      <c r="O255" s="83">
        <f t="shared" si="39"/>
        <v>94.9</v>
      </c>
    </row>
    <row r="256" spans="1:15" x14ac:dyDescent="0.2">
      <c r="A256" s="115" t="s">
        <v>241</v>
      </c>
      <c r="B256" s="185">
        <v>603</v>
      </c>
      <c r="C256" s="224">
        <f t="shared" si="40"/>
        <v>60.300000000000004</v>
      </c>
      <c r="D256" s="224">
        <v>7</v>
      </c>
      <c r="E256" s="121">
        <v>30</v>
      </c>
      <c r="F256" s="118">
        <f t="shared" si="45"/>
        <v>97.300000000000011</v>
      </c>
      <c r="G256" s="118"/>
      <c r="H256" s="168"/>
      <c r="I256" s="120">
        <f t="shared" si="46"/>
        <v>97.300000000000011</v>
      </c>
      <c r="J256" s="118"/>
      <c r="K256" s="118"/>
      <c r="L256" s="108"/>
      <c r="M256" s="118"/>
      <c r="N256" s="109"/>
      <c r="O256" s="110">
        <f t="shared" si="39"/>
        <v>97.300000000000011</v>
      </c>
    </row>
    <row r="257" spans="1:15" x14ac:dyDescent="0.2">
      <c r="A257" s="167" t="s">
        <v>242</v>
      </c>
      <c r="B257" s="37">
        <v>603</v>
      </c>
      <c r="C257" s="38">
        <f t="shared" si="40"/>
        <v>60.300000000000004</v>
      </c>
      <c r="D257" s="38">
        <v>7</v>
      </c>
      <c r="E257" s="38">
        <v>30</v>
      </c>
      <c r="F257" s="39">
        <f t="shared" si="45"/>
        <v>97.300000000000011</v>
      </c>
      <c r="G257" s="39">
        <v>73.31</v>
      </c>
      <c r="H257" s="135">
        <v>45468</v>
      </c>
      <c r="I257" s="216">
        <f t="shared" si="46"/>
        <v>23.990000000000009</v>
      </c>
      <c r="J257" s="178">
        <v>22.28</v>
      </c>
      <c r="K257" s="136">
        <v>1.41</v>
      </c>
      <c r="L257" s="109"/>
      <c r="M257" s="118"/>
      <c r="N257" s="109"/>
      <c r="O257" s="201">
        <f>SUM(I257:N258)</f>
        <v>23.990000000000006</v>
      </c>
    </row>
    <row r="258" spans="1:15" x14ac:dyDescent="0.2">
      <c r="A258" s="84"/>
      <c r="B258" s="57"/>
      <c r="C258" s="58"/>
      <c r="D258" s="58"/>
      <c r="E258" s="58"/>
      <c r="F258" s="59"/>
      <c r="G258" s="59"/>
      <c r="H258" s="180">
        <v>45468</v>
      </c>
      <c r="I258" s="217"/>
      <c r="J258" s="98">
        <v>-22.28</v>
      </c>
      <c r="K258" s="181">
        <v>-1.41</v>
      </c>
      <c r="L258" s="74"/>
      <c r="M258" s="87"/>
      <c r="N258" s="74"/>
      <c r="O258" s="75"/>
    </row>
    <row r="259" spans="1:15" x14ac:dyDescent="0.2">
      <c r="A259" s="103" t="s">
        <v>243</v>
      </c>
      <c r="B259" s="160">
        <v>608</v>
      </c>
      <c r="C259" s="104">
        <f t="shared" si="40"/>
        <v>60.800000000000004</v>
      </c>
      <c r="D259" s="104">
        <v>7</v>
      </c>
      <c r="E259" s="104">
        <v>30</v>
      </c>
      <c r="F259" s="71">
        <f t="shared" si="45"/>
        <v>97.800000000000011</v>
      </c>
      <c r="G259" s="71"/>
      <c r="H259" s="131"/>
      <c r="I259" s="132">
        <f t="shared" si="46"/>
        <v>97.800000000000011</v>
      </c>
      <c r="J259" s="106"/>
      <c r="K259" s="106"/>
      <c r="L259" s="73"/>
      <c r="M259" s="87"/>
      <c r="N259" s="74"/>
      <c r="O259" s="114">
        <f t="shared" si="39"/>
        <v>97.800000000000011</v>
      </c>
    </row>
    <row r="260" spans="1:15" x14ac:dyDescent="0.2">
      <c r="A260" s="208" t="s">
        <v>244</v>
      </c>
      <c r="B260" s="77">
        <v>603</v>
      </c>
      <c r="C260" s="78">
        <f>SUM(B260*0.1)</f>
        <v>60.300000000000004</v>
      </c>
      <c r="D260" s="78">
        <v>7</v>
      </c>
      <c r="E260" s="78">
        <v>30</v>
      </c>
      <c r="F260" s="79">
        <f>SUM(C260:E260)</f>
        <v>97.300000000000011</v>
      </c>
      <c r="G260" s="79"/>
      <c r="H260" s="80"/>
      <c r="I260" s="214">
        <f>SUM(F260-G260)</f>
        <v>97.300000000000011</v>
      </c>
      <c r="J260" s="79"/>
      <c r="K260" s="173">
        <v>3.45</v>
      </c>
      <c r="L260" s="70"/>
      <c r="M260" s="71"/>
      <c r="O260" s="83">
        <f t="shared" si="39"/>
        <v>100.75000000000001</v>
      </c>
    </row>
    <row r="261" spans="1:15" x14ac:dyDescent="0.2">
      <c r="A261" s="127" t="s">
        <v>245</v>
      </c>
      <c r="B261" s="47">
        <v>603</v>
      </c>
      <c r="C261" s="48">
        <f t="shared" si="40"/>
        <v>60.300000000000004</v>
      </c>
      <c r="D261" s="48">
        <v>7</v>
      </c>
      <c r="E261" s="48">
        <v>30</v>
      </c>
      <c r="F261" s="49">
        <f t="shared" si="45"/>
        <v>97.300000000000011</v>
      </c>
      <c r="G261" s="49">
        <v>97.3</v>
      </c>
      <c r="H261" s="50">
        <v>45468</v>
      </c>
      <c r="I261" s="51">
        <f>SUM(F261-G261)</f>
        <v>1.4210854715202004E-14</v>
      </c>
      <c r="J261" s="49"/>
      <c r="K261" s="53"/>
      <c r="L261" s="143"/>
      <c r="M261" s="139"/>
      <c r="N261" s="144"/>
      <c r="O261" s="221">
        <f t="shared" si="39"/>
        <v>1.4210854715202004E-14</v>
      </c>
    </row>
    <row r="262" spans="1:15" x14ac:dyDescent="0.2">
      <c r="A262" s="270" t="s">
        <v>246</v>
      </c>
      <c r="B262" s="77">
        <v>600</v>
      </c>
      <c r="C262" s="78">
        <f t="shared" si="40"/>
        <v>60</v>
      </c>
      <c r="D262" s="78">
        <v>7</v>
      </c>
      <c r="E262" s="78">
        <v>30</v>
      </c>
      <c r="F262" s="79">
        <f t="shared" si="45"/>
        <v>97</v>
      </c>
      <c r="G262" s="79"/>
      <c r="H262" s="240"/>
      <c r="I262" s="81">
        <f t="shared" si="46"/>
        <v>97</v>
      </c>
      <c r="J262" s="82">
        <v>-0.03</v>
      </c>
      <c r="K262" s="79"/>
      <c r="L262" s="70"/>
      <c r="M262" s="71"/>
      <c r="O262" s="83">
        <f t="shared" si="39"/>
        <v>96.97</v>
      </c>
    </row>
    <row r="263" spans="1:15" x14ac:dyDescent="0.2">
      <c r="A263" s="271" t="s">
        <v>247</v>
      </c>
      <c r="B263" s="47">
        <v>600</v>
      </c>
      <c r="C263" s="48">
        <f t="shared" si="40"/>
        <v>60</v>
      </c>
      <c r="D263" s="147">
        <v>7</v>
      </c>
      <c r="E263" s="48">
        <v>30</v>
      </c>
      <c r="F263" s="49">
        <f t="shared" si="45"/>
        <v>97</v>
      </c>
      <c r="G263" s="222">
        <v>97</v>
      </c>
      <c r="H263" s="272">
        <v>45434</v>
      </c>
      <c r="I263" s="268">
        <f t="shared" si="46"/>
        <v>0</v>
      </c>
      <c r="J263" s="148"/>
      <c r="K263" s="148"/>
      <c r="L263" s="143"/>
      <c r="M263" s="269"/>
      <c r="N263" s="144"/>
      <c r="O263" s="221">
        <f t="shared" si="39"/>
        <v>0</v>
      </c>
    </row>
    <row r="264" spans="1:15" x14ac:dyDescent="0.2">
      <c r="A264" s="134" t="s">
        <v>248</v>
      </c>
      <c r="B264" s="37">
        <v>600</v>
      </c>
      <c r="C264" s="38">
        <f t="shared" si="40"/>
        <v>60</v>
      </c>
      <c r="D264" s="38">
        <v>7</v>
      </c>
      <c r="E264" s="38">
        <v>30</v>
      </c>
      <c r="F264" s="39">
        <f t="shared" si="45"/>
        <v>97</v>
      </c>
      <c r="G264" s="39">
        <v>97</v>
      </c>
      <c r="H264" s="249">
        <v>45439</v>
      </c>
      <c r="I264" s="41">
        <f t="shared" si="46"/>
        <v>0</v>
      </c>
      <c r="J264" s="39"/>
      <c r="K264" s="43"/>
      <c r="L264" s="101"/>
      <c r="M264" s="49"/>
      <c r="N264" s="54"/>
      <c r="O264" s="102">
        <f t="shared" si="39"/>
        <v>0</v>
      </c>
    </row>
    <row r="265" spans="1:15" x14ac:dyDescent="0.2">
      <c r="A265" s="199" t="s">
        <v>249</v>
      </c>
      <c r="B265" s="37">
        <v>615</v>
      </c>
      <c r="C265" s="38">
        <f t="shared" si="40"/>
        <v>61.5</v>
      </c>
      <c r="D265" s="38">
        <v>7</v>
      </c>
      <c r="E265" s="38">
        <v>30</v>
      </c>
      <c r="F265" s="39">
        <f t="shared" si="45"/>
        <v>98.5</v>
      </c>
      <c r="G265" s="39">
        <v>95.72</v>
      </c>
      <c r="H265" s="135">
        <v>45413</v>
      </c>
      <c r="I265" s="216">
        <f t="shared" si="46"/>
        <v>2.7800000000000011</v>
      </c>
      <c r="J265" s="39"/>
      <c r="K265" s="43">
        <v>2.08</v>
      </c>
      <c r="L265" s="109"/>
      <c r="M265" s="118"/>
      <c r="N265" s="109"/>
      <c r="O265" s="201">
        <f>SUM(I265:N266)</f>
        <v>2.7800000000000011</v>
      </c>
    </row>
    <row r="266" spans="1:15" x14ac:dyDescent="0.2">
      <c r="A266" s="182"/>
      <c r="B266" s="57"/>
      <c r="C266" s="58"/>
      <c r="D266" s="58"/>
      <c r="E266" s="58"/>
      <c r="F266" s="59"/>
      <c r="G266" s="59"/>
      <c r="H266" s="180">
        <v>45413</v>
      </c>
      <c r="I266" s="217"/>
      <c r="J266" s="59"/>
      <c r="K266" s="63">
        <v>-2.08</v>
      </c>
      <c r="L266" s="74"/>
      <c r="M266" s="87"/>
      <c r="N266" s="74"/>
      <c r="O266" s="75"/>
    </row>
    <row r="267" spans="1:15" x14ac:dyDescent="0.2">
      <c r="A267" s="195" t="s">
        <v>250</v>
      </c>
      <c r="B267" s="47">
        <v>603</v>
      </c>
      <c r="C267" s="48">
        <f t="shared" si="40"/>
        <v>60.300000000000004</v>
      </c>
      <c r="D267" s="48">
        <v>7</v>
      </c>
      <c r="E267" s="48">
        <v>30</v>
      </c>
      <c r="F267" s="49">
        <f t="shared" si="45"/>
        <v>97.300000000000011</v>
      </c>
      <c r="G267" s="49">
        <v>97.3</v>
      </c>
      <c r="H267" s="50">
        <v>45469</v>
      </c>
      <c r="I267" s="129">
        <f>SUM(F267-G267)</f>
        <v>1.4210854715202004E-14</v>
      </c>
      <c r="J267" s="49"/>
      <c r="K267" s="53"/>
      <c r="L267" s="101"/>
      <c r="M267" s="49"/>
      <c r="N267" s="54"/>
      <c r="O267" s="102">
        <f t="shared" si="39"/>
        <v>1.4210854715202004E-14</v>
      </c>
    </row>
    <row r="268" spans="1:15" x14ac:dyDescent="0.2">
      <c r="A268" s="158" t="s">
        <v>251</v>
      </c>
      <c r="B268" s="171">
        <v>606</v>
      </c>
      <c r="C268" s="162">
        <f t="shared" si="40"/>
        <v>60.6</v>
      </c>
      <c r="D268" s="162">
        <v>7</v>
      </c>
      <c r="E268" s="162">
        <v>30</v>
      </c>
      <c r="F268" s="162">
        <f t="shared" si="45"/>
        <v>97.6</v>
      </c>
      <c r="G268" s="162"/>
      <c r="H268" s="172"/>
      <c r="I268" s="81">
        <f t="shared" si="46"/>
        <v>97.6</v>
      </c>
      <c r="J268" s="162"/>
      <c r="K268" s="163">
        <v>0.96</v>
      </c>
      <c r="L268" s="92"/>
      <c r="M268" s="79"/>
      <c r="N268" s="93"/>
      <c r="O268" s="94">
        <f t="shared" si="39"/>
        <v>98.559999999999988</v>
      </c>
    </row>
    <row r="269" spans="1:15" x14ac:dyDescent="0.2">
      <c r="A269" s="146" t="s">
        <v>252</v>
      </c>
      <c r="B269" s="1">
        <v>606</v>
      </c>
      <c r="C269" s="104">
        <f t="shared" si="40"/>
        <v>60.6</v>
      </c>
      <c r="D269" s="104">
        <v>7</v>
      </c>
      <c r="E269" s="104">
        <v>30</v>
      </c>
      <c r="F269" s="71">
        <f t="shared" si="45"/>
        <v>97.6</v>
      </c>
      <c r="G269" s="71"/>
      <c r="H269" s="22"/>
      <c r="I269" s="209">
        <f t="shared" si="46"/>
        <v>97.6</v>
      </c>
      <c r="J269" s="71"/>
      <c r="K269" s="159">
        <v>0.76</v>
      </c>
      <c r="L269" s="70"/>
      <c r="M269" s="71"/>
      <c r="O269" s="83">
        <f t="shared" si="39"/>
        <v>98.36</v>
      </c>
    </row>
    <row r="270" spans="1:15" x14ac:dyDescent="0.2">
      <c r="A270" s="158" t="s">
        <v>253</v>
      </c>
      <c r="B270" s="77">
        <v>603</v>
      </c>
      <c r="C270" s="78">
        <f t="shared" si="40"/>
        <v>60.300000000000004</v>
      </c>
      <c r="D270" s="78">
        <v>7</v>
      </c>
      <c r="E270" s="78">
        <v>30</v>
      </c>
      <c r="F270" s="79">
        <f>SUM(C270:E270)</f>
        <v>97.300000000000011</v>
      </c>
      <c r="G270" s="79"/>
      <c r="H270" s="80"/>
      <c r="I270" s="81">
        <f>SUM(F270-G270)</f>
        <v>97.300000000000011</v>
      </c>
      <c r="J270" s="79"/>
      <c r="K270" s="173">
        <v>1.85</v>
      </c>
      <c r="L270" s="92"/>
      <c r="M270" s="79"/>
      <c r="N270" s="93"/>
      <c r="O270" s="94">
        <f t="shared" si="39"/>
        <v>99.15</v>
      </c>
    </row>
    <row r="271" spans="1:15" x14ac:dyDescent="0.2">
      <c r="A271" s="146" t="s">
        <v>254</v>
      </c>
      <c r="B271" s="1">
        <v>614</v>
      </c>
      <c r="C271" s="104">
        <f>(SUM(B271:B272))*0.1</f>
        <v>121.7</v>
      </c>
      <c r="D271" s="104">
        <v>7</v>
      </c>
      <c r="E271" s="104">
        <v>60</v>
      </c>
      <c r="F271" s="71">
        <f>SUM(C271:E272)</f>
        <v>188.7</v>
      </c>
      <c r="G271" s="71"/>
      <c r="H271" s="22"/>
      <c r="I271" s="105">
        <f>SUM(F271-G271)</f>
        <v>188.7</v>
      </c>
      <c r="J271" s="71"/>
      <c r="K271" s="159">
        <v>1.48</v>
      </c>
      <c r="L271" s="70"/>
      <c r="M271" s="71"/>
      <c r="O271" s="83">
        <f t="shared" si="39"/>
        <v>190.17999999999998</v>
      </c>
    </row>
    <row r="272" spans="1:15" x14ac:dyDescent="0.2">
      <c r="A272" s="146" t="s">
        <v>255</v>
      </c>
      <c r="B272" s="1">
        <v>603</v>
      </c>
      <c r="C272" s="104"/>
      <c r="D272" s="104"/>
      <c r="E272" s="104"/>
      <c r="F272" s="71"/>
      <c r="G272" s="71"/>
      <c r="H272" s="22"/>
      <c r="I272" s="105"/>
      <c r="J272" s="71"/>
      <c r="K272" s="159"/>
      <c r="L272" s="70"/>
      <c r="M272" s="71"/>
      <c r="O272" s="83">
        <f t="shared" si="39"/>
        <v>0</v>
      </c>
    </row>
    <row r="273" spans="1:15" x14ac:dyDescent="0.2">
      <c r="A273" s="158" t="s">
        <v>256</v>
      </c>
      <c r="B273" s="77">
        <v>605</v>
      </c>
      <c r="C273" s="162">
        <f>SUM(B273*0.1)</f>
        <v>60.5</v>
      </c>
      <c r="D273" s="162">
        <v>7</v>
      </c>
      <c r="E273" s="162">
        <v>30</v>
      </c>
      <c r="F273" s="79">
        <f>SUM(C273:E273)</f>
        <v>97.5</v>
      </c>
      <c r="G273" s="79"/>
      <c r="H273" s="172"/>
      <c r="I273" s="81">
        <f>SUM(F273-G273)</f>
        <v>97.5</v>
      </c>
      <c r="J273" s="79"/>
      <c r="K273" s="173">
        <v>0.89</v>
      </c>
      <c r="L273" s="92"/>
      <c r="M273" s="79"/>
      <c r="N273" s="93"/>
      <c r="O273" s="94">
        <f t="shared" si="39"/>
        <v>98.39</v>
      </c>
    </row>
    <row r="274" spans="1:15" x14ac:dyDescent="0.2">
      <c r="A274" s="198" t="s">
        <v>257</v>
      </c>
      <c r="B274" s="160">
        <v>603</v>
      </c>
      <c r="C274" s="174">
        <f>(SUM(B274:B275))*0.1</f>
        <v>120.60000000000001</v>
      </c>
      <c r="D274" s="174">
        <v>7</v>
      </c>
      <c r="E274" s="106">
        <v>60</v>
      </c>
      <c r="F274" s="71">
        <f>SUM(C274:E275)</f>
        <v>187.60000000000002</v>
      </c>
      <c r="G274" s="71"/>
      <c r="H274" s="131"/>
      <c r="I274" s="105">
        <f>SUM(F274-G274)</f>
        <v>187.60000000000002</v>
      </c>
      <c r="J274" s="71"/>
      <c r="K274" s="71"/>
      <c r="L274" s="108"/>
      <c r="M274" s="71"/>
      <c r="N274" s="109"/>
      <c r="O274" s="110">
        <f>SUM(I274:N275)</f>
        <v>187.60000000000002</v>
      </c>
    </row>
    <row r="275" spans="1:15" x14ac:dyDescent="0.2">
      <c r="A275" s="248" t="s">
        <v>258</v>
      </c>
      <c r="B275" s="85">
        <v>603</v>
      </c>
      <c r="C275" s="86"/>
      <c r="D275" s="86"/>
      <c r="E275" s="86"/>
      <c r="F275" s="87"/>
      <c r="G275" s="87"/>
      <c r="H275" s="207"/>
      <c r="I275" s="112"/>
      <c r="J275" s="87"/>
      <c r="K275" s="87"/>
      <c r="L275" s="73"/>
      <c r="M275" s="87"/>
      <c r="N275" s="74"/>
      <c r="O275" s="114"/>
    </row>
    <row r="276" spans="1:15" x14ac:dyDescent="0.2">
      <c r="A276" s="146" t="s">
        <v>259</v>
      </c>
      <c r="B276" s="1">
        <v>606</v>
      </c>
      <c r="C276" s="104">
        <f t="shared" ref="C276:C287" si="47">SUM(B276*0.1)</f>
        <v>60.6</v>
      </c>
      <c r="D276" s="104">
        <v>7</v>
      </c>
      <c r="E276" s="117">
        <v>30</v>
      </c>
      <c r="F276" s="71">
        <f>SUM(C276:E276)</f>
        <v>97.6</v>
      </c>
      <c r="G276" s="71"/>
      <c r="H276" s="22"/>
      <c r="I276" s="105">
        <f>SUM(F276-G276)</f>
        <v>97.6</v>
      </c>
      <c r="J276" s="215">
        <v>0.6</v>
      </c>
      <c r="K276" s="215">
        <v>0.03</v>
      </c>
      <c r="L276" s="70"/>
      <c r="M276" s="71"/>
      <c r="O276" s="83">
        <f t="shared" si="39"/>
        <v>98.22999999999999</v>
      </c>
    </row>
    <row r="277" spans="1:15" x14ac:dyDescent="0.2">
      <c r="A277" s="229" t="s">
        <v>260</v>
      </c>
      <c r="B277" s="77">
        <v>603</v>
      </c>
      <c r="C277" s="78">
        <f t="shared" si="47"/>
        <v>60.300000000000004</v>
      </c>
      <c r="D277" s="78">
        <v>7</v>
      </c>
      <c r="E277" s="162">
        <v>30</v>
      </c>
      <c r="F277" s="79">
        <f t="shared" ref="F277:F287" si="48">SUM(C277:E277)</f>
        <v>97.300000000000011</v>
      </c>
      <c r="G277" s="79"/>
      <c r="H277" s="172"/>
      <c r="I277" s="81">
        <f>SUM(F277-G277)</f>
        <v>97.300000000000011</v>
      </c>
      <c r="J277" s="162"/>
      <c r="K277" s="162"/>
      <c r="L277" s="92"/>
      <c r="M277" s="79"/>
      <c r="N277" s="93"/>
      <c r="O277" s="94">
        <f t="shared" si="39"/>
        <v>97.300000000000011</v>
      </c>
    </row>
    <row r="278" spans="1:15" x14ac:dyDescent="0.2">
      <c r="A278" s="84" t="s">
        <v>261</v>
      </c>
      <c r="B278" s="192">
        <v>590</v>
      </c>
      <c r="C278" s="234">
        <f t="shared" si="47"/>
        <v>59</v>
      </c>
      <c r="D278" s="234">
        <v>7</v>
      </c>
      <c r="E278" s="86">
        <v>30</v>
      </c>
      <c r="F278" s="90">
        <f t="shared" si="48"/>
        <v>96</v>
      </c>
      <c r="G278" s="90"/>
      <c r="H278" s="207"/>
      <c r="I278" s="89">
        <f>SUM(F278-G278)</f>
        <v>96</v>
      </c>
      <c r="J278" s="191">
        <v>95.34</v>
      </c>
      <c r="K278" s="191">
        <v>4.29</v>
      </c>
      <c r="L278" s="70"/>
      <c r="M278" s="106"/>
      <c r="O278" s="83">
        <f t="shared" si="39"/>
        <v>195.63</v>
      </c>
    </row>
    <row r="279" spans="1:15" x14ac:dyDescent="0.2">
      <c r="A279" s="195" t="s">
        <v>262</v>
      </c>
      <c r="B279" s="47">
        <v>600</v>
      </c>
      <c r="C279" s="48">
        <f t="shared" si="47"/>
        <v>60</v>
      </c>
      <c r="D279" s="48">
        <v>7</v>
      </c>
      <c r="E279" s="48">
        <v>30</v>
      </c>
      <c r="F279" s="49">
        <f t="shared" si="48"/>
        <v>97</v>
      </c>
      <c r="G279" s="49">
        <v>97</v>
      </c>
      <c r="H279" s="67">
        <v>45473</v>
      </c>
      <c r="I279" s="129">
        <f>SUM(F279-G279)</f>
        <v>0</v>
      </c>
      <c r="J279" s="49"/>
      <c r="K279" s="49">
        <v>1.1299999999999999</v>
      </c>
      <c r="L279" s="177"/>
      <c r="M279" s="39"/>
      <c r="N279" s="44"/>
      <c r="O279" s="126">
        <f>SUM(I279:N280)</f>
        <v>0</v>
      </c>
    </row>
    <row r="280" spans="1:15" x14ac:dyDescent="0.2">
      <c r="A280" s="195"/>
      <c r="B280" s="47"/>
      <c r="C280" s="48"/>
      <c r="D280" s="48"/>
      <c r="E280" s="48"/>
      <c r="F280" s="49"/>
      <c r="G280" s="49"/>
      <c r="H280" s="67">
        <v>45473</v>
      </c>
      <c r="I280" s="129"/>
      <c r="J280" s="49"/>
      <c r="K280" s="49">
        <v>-1.1299999999999999</v>
      </c>
      <c r="L280" s="196"/>
      <c r="M280" s="59"/>
      <c r="N280" s="64"/>
      <c r="O280" s="130"/>
    </row>
    <row r="281" spans="1:15" x14ac:dyDescent="0.2">
      <c r="A281" s="208" t="s">
        <v>263</v>
      </c>
      <c r="B281" s="77">
        <v>611</v>
      </c>
      <c r="C281" s="78">
        <f t="shared" si="47"/>
        <v>61.1</v>
      </c>
      <c r="D281" s="78">
        <v>7</v>
      </c>
      <c r="E281" s="78">
        <v>30</v>
      </c>
      <c r="F281" s="79">
        <f t="shared" si="48"/>
        <v>98.1</v>
      </c>
      <c r="G281" s="79"/>
      <c r="H281" s="80"/>
      <c r="I281" s="81">
        <f t="shared" ref="I281:I287" si="49">SUM(F281-G281)</f>
        <v>98.1</v>
      </c>
      <c r="J281" s="79"/>
      <c r="K281" s="173">
        <v>3.09</v>
      </c>
      <c r="L281" s="70"/>
      <c r="M281" s="71"/>
      <c r="O281" s="83">
        <f t="shared" si="39"/>
        <v>101.19</v>
      </c>
    </row>
    <row r="282" spans="1:15" x14ac:dyDescent="0.2">
      <c r="A282" s="158" t="s">
        <v>264</v>
      </c>
      <c r="B282" s="77">
        <v>603</v>
      </c>
      <c r="C282" s="78">
        <f t="shared" si="47"/>
        <v>60.300000000000004</v>
      </c>
      <c r="D282" s="78">
        <v>7</v>
      </c>
      <c r="E282" s="78">
        <v>30</v>
      </c>
      <c r="F282" s="79">
        <f t="shared" si="48"/>
        <v>97.300000000000011</v>
      </c>
      <c r="G282" s="79"/>
      <c r="H282" s="80"/>
      <c r="I282" s="81">
        <f t="shared" si="49"/>
        <v>97.300000000000011</v>
      </c>
      <c r="J282" s="173">
        <v>2.27</v>
      </c>
      <c r="K282" s="173">
        <v>0.1</v>
      </c>
      <c r="L282" s="92"/>
      <c r="M282" s="79"/>
      <c r="N282" s="93"/>
      <c r="O282" s="94">
        <f t="shared" si="39"/>
        <v>99.67</v>
      </c>
    </row>
    <row r="283" spans="1:15" x14ac:dyDescent="0.2">
      <c r="A283" s="84" t="s">
        <v>265</v>
      </c>
      <c r="B283" s="85">
        <v>603</v>
      </c>
      <c r="C283" s="86">
        <f t="shared" si="47"/>
        <v>60.300000000000004</v>
      </c>
      <c r="D283" s="234">
        <v>7</v>
      </c>
      <c r="E283" s="86">
        <v>30</v>
      </c>
      <c r="F283" s="87">
        <f t="shared" si="48"/>
        <v>97.300000000000011</v>
      </c>
      <c r="G283" s="87"/>
      <c r="H283" s="207"/>
      <c r="I283" s="89">
        <f t="shared" si="49"/>
        <v>97.300000000000011</v>
      </c>
      <c r="J283" s="87"/>
      <c r="K283" s="258">
        <v>3.74</v>
      </c>
      <c r="L283" s="70"/>
      <c r="M283" s="71"/>
      <c r="O283" s="83">
        <f t="shared" si="39"/>
        <v>101.04</v>
      </c>
    </row>
    <row r="284" spans="1:15" x14ac:dyDescent="0.2">
      <c r="A284" s="95" t="s">
        <v>266</v>
      </c>
      <c r="B284" s="96">
        <v>603</v>
      </c>
      <c r="C284" s="58">
        <f t="shared" si="47"/>
        <v>60.300000000000004</v>
      </c>
      <c r="D284" s="97">
        <v>7</v>
      </c>
      <c r="E284" s="58">
        <v>30</v>
      </c>
      <c r="F284" s="59">
        <f t="shared" si="48"/>
        <v>97.300000000000011</v>
      </c>
      <c r="G284" s="59">
        <v>97.3</v>
      </c>
      <c r="H284" s="99">
        <v>45470</v>
      </c>
      <c r="I284" s="61">
        <f t="shared" si="49"/>
        <v>1.4210854715202004E-14</v>
      </c>
      <c r="J284" s="98"/>
      <c r="K284" s="181"/>
      <c r="L284" s="143"/>
      <c r="M284" s="139"/>
      <c r="N284" s="144"/>
      <c r="O284" s="221">
        <f t="shared" si="39"/>
        <v>1.4210854715202004E-14</v>
      </c>
    </row>
    <row r="285" spans="1:15" x14ac:dyDescent="0.2">
      <c r="A285" s="103" t="s">
        <v>267</v>
      </c>
      <c r="B285" s="160">
        <v>603</v>
      </c>
      <c r="C285" s="104">
        <f t="shared" si="47"/>
        <v>60.300000000000004</v>
      </c>
      <c r="D285" s="174">
        <v>7</v>
      </c>
      <c r="E285" s="104">
        <v>30</v>
      </c>
      <c r="F285" s="71">
        <f t="shared" si="48"/>
        <v>97.300000000000011</v>
      </c>
      <c r="G285" s="71"/>
      <c r="H285" s="22"/>
      <c r="I285" s="132">
        <f t="shared" si="49"/>
        <v>97.300000000000011</v>
      </c>
      <c r="J285" s="71"/>
      <c r="K285" s="71"/>
      <c r="L285" s="70"/>
      <c r="M285" s="71"/>
      <c r="O285" s="83">
        <f t="shared" si="39"/>
        <v>97.300000000000011</v>
      </c>
    </row>
    <row r="286" spans="1:15" x14ac:dyDescent="0.2">
      <c r="A286" s="36" t="s">
        <v>268</v>
      </c>
      <c r="B286" s="185">
        <v>603</v>
      </c>
      <c r="C286" s="117">
        <f t="shared" si="47"/>
        <v>60.300000000000004</v>
      </c>
      <c r="D286" s="117">
        <v>7</v>
      </c>
      <c r="E286" s="117">
        <v>30</v>
      </c>
      <c r="F286" s="121">
        <f t="shared" si="48"/>
        <v>97.300000000000011</v>
      </c>
      <c r="G286" s="121"/>
      <c r="H286" s="119"/>
      <c r="I286" s="169">
        <f t="shared" si="49"/>
        <v>97.300000000000011</v>
      </c>
      <c r="J286" s="42">
        <v>-45.27</v>
      </c>
      <c r="K286" s="118"/>
      <c r="L286" s="92"/>
      <c r="M286" s="79"/>
      <c r="N286" s="93"/>
      <c r="O286" s="94">
        <f t="shared" si="39"/>
        <v>52.030000000000008</v>
      </c>
    </row>
    <row r="287" spans="1:15" x14ac:dyDescent="0.2">
      <c r="A287" s="76" t="s">
        <v>269</v>
      </c>
      <c r="B287" s="77">
        <v>632</v>
      </c>
      <c r="C287" s="78">
        <f t="shared" si="47"/>
        <v>63.2</v>
      </c>
      <c r="D287" s="78">
        <v>7</v>
      </c>
      <c r="E287" s="78">
        <v>30</v>
      </c>
      <c r="F287" s="79">
        <f t="shared" si="48"/>
        <v>100.2</v>
      </c>
      <c r="G287" s="79"/>
      <c r="H287" s="80"/>
      <c r="I287" s="81">
        <f t="shared" si="49"/>
        <v>100.2</v>
      </c>
      <c r="J287" s="82">
        <v>-2.17</v>
      </c>
      <c r="K287" s="79"/>
      <c r="L287" s="70"/>
      <c r="M287" s="87"/>
      <c r="O287" s="83">
        <f t="shared" si="39"/>
        <v>98.03</v>
      </c>
    </row>
    <row r="288" spans="1:15" x14ac:dyDescent="0.2">
      <c r="A288" s="66" t="s">
        <v>270</v>
      </c>
      <c r="B288" s="160">
        <v>600</v>
      </c>
      <c r="C288" s="104">
        <f>(SUM(B288:B289))*0.1</f>
        <v>120</v>
      </c>
      <c r="D288" s="104">
        <v>7</v>
      </c>
      <c r="E288" s="104">
        <v>60</v>
      </c>
      <c r="F288" s="71">
        <f>SUM(C288:E289)</f>
        <v>187</v>
      </c>
      <c r="G288" s="71"/>
      <c r="H288" s="131"/>
      <c r="I288" s="105">
        <f>SUM(F288-G288)-G289</f>
        <v>187</v>
      </c>
      <c r="J288" s="71"/>
      <c r="K288" s="159">
        <v>0.42</v>
      </c>
      <c r="L288" s="108"/>
      <c r="M288" s="71"/>
      <c r="N288" s="109"/>
      <c r="O288" s="110">
        <f>SUM(I288:N289)</f>
        <v>187.42</v>
      </c>
    </row>
    <row r="289" spans="1:15" x14ac:dyDescent="0.2">
      <c r="A289" s="66" t="s">
        <v>271</v>
      </c>
      <c r="B289" s="160">
        <v>600</v>
      </c>
      <c r="C289" s="104"/>
      <c r="D289" s="104"/>
      <c r="E289" s="104"/>
      <c r="F289" s="71"/>
      <c r="G289" s="71"/>
      <c r="H289" s="131"/>
      <c r="I289" s="105"/>
      <c r="J289" s="71"/>
      <c r="K289" s="159"/>
      <c r="L289" s="70"/>
      <c r="M289" s="71"/>
      <c r="O289" s="83"/>
    </row>
    <row r="290" spans="1:15" x14ac:dyDescent="0.2">
      <c r="A290" s="36" t="s">
        <v>272</v>
      </c>
      <c r="B290" s="37">
        <v>602</v>
      </c>
      <c r="C290" s="204">
        <f>SUM(B290*0.1)</f>
        <v>60.2</v>
      </c>
      <c r="D290" s="204">
        <v>7</v>
      </c>
      <c r="E290" s="38">
        <v>30</v>
      </c>
      <c r="F290" s="178">
        <f>SUM(C290:E290)</f>
        <v>97.2</v>
      </c>
      <c r="G290" s="178">
        <v>126</v>
      </c>
      <c r="H290" s="135">
        <v>45410</v>
      </c>
      <c r="I290" s="213">
        <f>SUM(F290-G290)-G291</f>
        <v>-154.80000000000001</v>
      </c>
      <c r="J290" s="178"/>
      <c r="K290" s="136"/>
      <c r="L290" s="44"/>
      <c r="M290" s="39"/>
      <c r="N290" s="44"/>
      <c r="O290" s="45">
        <f>SUM(I290:N291)</f>
        <v>-154.80000000000001</v>
      </c>
    </row>
    <row r="291" spans="1:15" x14ac:dyDescent="0.2">
      <c r="A291" s="56"/>
      <c r="B291" s="57"/>
      <c r="C291" s="97"/>
      <c r="D291" s="97"/>
      <c r="E291" s="58"/>
      <c r="F291" s="98"/>
      <c r="G291" s="98">
        <v>126</v>
      </c>
      <c r="H291" s="180">
        <v>45471</v>
      </c>
      <c r="I291" s="273"/>
      <c r="J291" s="98"/>
      <c r="K291" s="181"/>
      <c r="L291" s="64"/>
      <c r="M291" s="59"/>
      <c r="N291" s="64"/>
      <c r="O291" s="65"/>
    </row>
    <row r="292" spans="1:15" x14ac:dyDescent="0.2">
      <c r="A292" s="46" t="s">
        <v>273</v>
      </c>
      <c r="B292" s="128">
        <v>603</v>
      </c>
      <c r="C292" s="48">
        <f>SUM(B292*0.1)</f>
        <v>60.300000000000004</v>
      </c>
      <c r="D292" s="148">
        <v>7</v>
      </c>
      <c r="E292" s="48">
        <v>30</v>
      </c>
      <c r="F292" s="148">
        <f>SUM(C292:E292)</f>
        <v>97.300000000000011</v>
      </c>
      <c r="G292" s="148">
        <v>100</v>
      </c>
      <c r="H292" s="50">
        <v>45469</v>
      </c>
      <c r="I292" s="245">
        <f>SUM(F292-G292)</f>
        <v>-2.6999999999999886</v>
      </c>
      <c r="J292" s="257">
        <v>-52.7</v>
      </c>
      <c r="K292" s="151"/>
      <c r="L292" s="196"/>
      <c r="M292" s="98"/>
      <c r="N292" s="64"/>
      <c r="O292" s="65">
        <f t="shared" ref="O292:O359" si="50">SUM(I292:N292)</f>
        <v>-55.399999999999991</v>
      </c>
    </row>
    <row r="293" spans="1:15" x14ac:dyDescent="0.2">
      <c r="A293" s="199" t="s">
        <v>274</v>
      </c>
      <c r="B293" s="116">
        <v>600</v>
      </c>
      <c r="C293" s="117">
        <f>SUM(B293*0.1)</f>
        <v>60</v>
      </c>
      <c r="D293" s="117">
        <v>7</v>
      </c>
      <c r="E293" s="117">
        <v>30</v>
      </c>
      <c r="F293" s="118">
        <f>SUM(C293:E293)</f>
        <v>97</v>
      </c>
      <c r="G293" s="118"/>
      <c r="H293" s="119"/>
      <c r="I293" s="169">
        <f>SUM(F293-G293)</f>
        <v>97</v>
      </c>
      <c r="J293" s="118"/>
      <c r="K293" s="170">
        <v>2.09</v>
      </c>
      <c r="L293" s="70"/>
      <c r="M293" s="71"/>
      <c r="O293" s="83">
        <f t="shared" si="50"/>
        <v>99.09</v>
      </c>
    </row>
    <row r="294" spans="1:15" x14ac:dyDescent="0.2">
      <c r="A294" s="115" t="s">
        <v>275</v>
      </c>
      <c r="B294" s="116">
        <v>600</v>
      </c>
      <c r="C294" s="117">
        <f>SUM(B294*0.1)</f>
        <v>60</v>
      </c>
      <c r="D294" s="117">
        <v>7</v>
      </c>
      <c r="E294" s="117">
        <v>30</v>
      </c>
      <c r="F294" s="118">
        <f>SUM(C294:E294)</f>
        <v>97</v>
      </c>
      <c r="G294" s="118"/>
      <c r="H294" s="119"/>
      <c r="I294" s="169">
        <f>SUM(F294-G294)</f>
        <v>97</v>
      </c>
      <c r="J294" s="39">
        <v>97</v>
      </c>
      <c r="K294" s="43">
        <v>9.3800000000000008</v>
      </c>
      <c r="L294" s="109"/>
      <c r="M294" s="118"/>
      <c r="N294" s="109"/>
      <c r="O294" s="110">
        <f>SUM(I294:N295)</f>
        <v>97</v>
      </c>
    </row>
    <row r="295" spans="1:15" x14ac:dyDescent="0.2">
      <c r="A295" s="179"/>
      <c r="B295" s="85"/>
      <c r="C295" s="86"/>
      <c r="D295" s="86"/>
      <c r="E295" s="86"/>
      <c r="F295" s="87"/>
      <c r="G295" s="87"/>
      <c r="H295" s="180">
        <v>45436</v>
      </c>
      <c r="I295" s="89"/>
      <c r="J295" s="59">
        <v>-97</v>
      </c>
      <c r="K295" s="63">
        <v>-9.3800000000000008</v>
      </c>
      <c r="L295" s="74"/>
      <c r="M295" s="87"/>
      <c r="N295" s="74"/>
      <c r="O295" s="114"/>
    </row>
    <row r="296" spans="1:15" x14ac:dyDescent="0.2">
      <c r="A296" s="103" t="s">
        <v>276</v>
      </c>
      <c r="B296" s="160">
        <v>600</v>
      </c>
      <c r="C296" s="174">
        <f>(SUM(B296:B297))*0.1</f>
        <v>120</v>
      </c>
      <c r="D296" s="174">
        <v>7</v>
      </c>
      <c r="E296" s="106">
        <v>60</v>
      </c>
      <c r="F296" s="71">
        <f>SUM(C296:E297)</f>
        <v>187</v>
      </c>
      <c r="G296" s="71"/>
      <c r="H296" s="131"/>
      <c r="I296" s="132">
        <f>SUM(F296-G296)-G297</f>
        <v>187</v>
      </c>
      <c r="J296" s="71"/>
      <c r="K296" s="71"/>
      <c r="L296" s="70"/>
      <c r="M296" s="71"/>
      <c r="O296" s="83">
        <f>SUM(I296:N297)</f>
        <v>187</v>
      </c>
    </row>
    <row r="297" spans="1:15" x14ac:dyDescent="0.2">
      <c r="A297" s="103" t="s">
        <v>277</v>
      </c>
      <c r="B297" s="160">
        <v>600</v>
      </c>
      <c r="C297" s="174"/>
      <c r="D297" s="174"/>
      <c r="E297" s="106"/>
      <c r="F297" s="71"/>
      <c r="G297" s="71"/>
      <c r="H297" s="131"/>
      <c r="I297" s="132"/>
      <c r="J297" s="71"/>
      <c r="K297" s="71"/>
      <c r="L297" s="73"/>
      <c r="M297" s="71"/>
      <c r="N297" s="74"/>
      <c r="O297" s="114"/>
    </row>
    <row r="298" spans="1:15" x14ac:dyDescent="0.2">
      <c r="A298" s="158" t="s">
        <v>278</v>
      </c>
      <c r="B298" s="171">
        <v>600</v>
      </c>
      <c r="C298" s="78">
        <f>SUM(B298*0.1)</f>
        <v>60</v>
      </c>
      <c r="D298" s="78">
        <v>7</v>
      </c>
      <c r="E298" s="78">
        <v>30</v>
      </c>
      <c r="F298" s="79">
        <f>SUM(C298:E298)</f>
        <v>97</v>
      </c>
      <c r="G298" s="79"/>
      <c r="H298" s="172"/>
      <c r="I298" s="81">
        <f t="shared" ref="I298:I303" si="51">SUM(F298-G298)</f>
        <v>97</v>
      </c>
      <c r="J298" s="79"/>
      <c r="K298" s="173">
        <v>3.4</v>
      </c>
      <c r="L298" s="73"/>
      <c r="M298" s="79"/>
      <c r="N298" s="74"/>
      <c r="O298" s="114">
        <f t="shared" si="50"/>
        <v>100.4</v>
      </c>
    </row>
    <row r="299" spans="1:15" x14ac:dyDescent="0.2">
      <c r="A299" s="229" t="s">
        <v>279</v>
      </c>
      <c r="B299" s="77">
        <v>600</v>
      </c>
      <c r="C299" s="78">
        <f>SUM(B299*0.1)</f>
        <v>60</v>
      </c>
      <c r="D299" s="78">
        <v>7</v>
      </c>
      <c r="E299" s="78">
        <v>30</v>
      </c>
      <c r="F299" s="79">
        <f>SUM(C299:E299)</f>
        <v>97</v>
      </c>
      <c r="G299" s="79"/>
      <c r="H299" s="172"/>
      <c r="I299" s="81">
        <f t="shared" si="51"/>
        <v>97</v>
      </c>
      <c r="J299" s="79"/>
      <c r="K299" s="79"/>
      <c r="L299" s="70"/>
      <c r="M299" s="71"/>
      <c r="O299" s="83">
        <f t="shared" si="50"/>
        <v>97</v>
      </c>
    </row>
    <row r="300" spans="1:15" x14ac:dyDescent="0.2">
      <c r="A300" s="66" t="s">
        <v>280</v>
      </c>
      <c r="B300" s="1">
        <v>600</v>
      </c>
      <c r="C300" s="104">
        <f>SUM(B300*0.1)</f>
        <v>60</v>
      </c>
      <c r="D300" s="104">
        <v>7</v>
      </c>
      <c r="E300" s="104">
        <v>30</v>
      </c>
      <c r="F300" s="71">
        <f>SUM(C300:E300)</f>
        <v>97</v>
      </c>
      <c r="G300" s="71"/>
      <c r="H300" s="22"/>
      <c r="I300" s="105">
        <f t="shared" si="51"/>
        <v>97</v>
      </c>
      <c r="J300" s="71"/>
      <c r="K300" s="159">
        <v>0.81</v>
      </c>
      <c r="L300" s="92"/>
      <c r="M300" s="79"/>
      <c r="N300" s="93"/>
      <c r="O300" s="94">
        <f t="shared" si="50"/>
        <v>97.81</v>
      </c>
    </row>
    <row r="301" spans="1:15" x14ac:dyDescent="0.2">
      <c r="A301" s="76" t="s">
        <v>281</v>
      </c>
      <c r="B301" s="77">
        <v>600</v>
      </c>
      <c r="C301" s="162">
        <f>SUM(B301*0.1)</f>
        <v>60</v>
      </c>
      <c r="D301" s="162">
        <v>7</v>
      </c>
      <c r="E301" s="162">
        <v>30</v>
      </c>
      <c r="F301" s="79">
        <f>SUM(C301:E301)</f>
        <v>97</v>
      </c>
      <c r="G301" s="79"/>
      <c r="H301" s="80"/>
      <c r="I301" s="81">
        <f t="shared" si="51"/>
        <v>97</v>
      </c>
      <c r="J301" s="239">
        <v>-9</v>
      </c>
      <c r="K301" s="162"/>
      <c r="L301" s="70"/>
      <c r="M301" s="71"/>
      <c r="O301" s="83">
        <f t="shared" si="50"/>
        <v>88</v>
      </c>
    </row>
    <row r="302" spans="1:15" x14ac:dyDescent="0.2">
      <c r="A302" s="127" t="s">
        <v>282</v>
      </c>
      <c r="B302" s="47">
        <v>600</v>
      </c>
      <c r="C302" s="48">
        <f t="shared" ref="C302:C320" si="52">SUM(B302*0.1)</f>
        <v>60</v>
      </c>
      <c r="D302" s="48">
        <v>7</v>
      </c>
      <c r="E302" s="48">
        <v>30</v>
      </c>
      <c r="F302" s="49">
        <f>SUM(C302:E302)</f>
        <v>97</v>
      </c>
      <c r="G302" s="49">
        <v>97</v>
      </c>
      <c r="H302" s="67">
        <v>45473</v>
      </c>
      <c r="I302" s="51">
        <f>SUM(F302-G302)</f>
        <v>0</v>
      </c>
      <c r="J302" s="49"/>
      <c r="K302" s="53"/>
      <c r="L302" s="143"/>
      <c r="M302" s="139"/>
      <c r="N302" s="144"/>
      <c r="O302" s="221">
        <f t="shared" si="50"/>
        <v>0</v>
      </c>
    </row>
    <row r="303" spans="1:15" x14ac:dyDescent="0.2">
      <c r="A303" s="229" t="s">
        <v>283</v>
      </c>
      <c r="B303" s="77">
        <v>608</v>
      </c>
      <c r="C303" s="78">
        <f>SUM(B303*0.1)+7</f>
        <v>67.800000000000011</v>
      </c>
      <c r="D303" s="78"/>
      <c r="E303" s="78">
        <v>30</v>
      </c>
      <c r="F303" s="79">
        <f t="shared" ref="F303:F320" si="53">SUM(C303:E303)</f>
        <v>97.800000000000011</v>
      </c>
      <c r="G303" s="79"/>
      <c r="H303" s="80"/>
      <c r="I303" s="81">
        <f t="shared" si="51"/>
        <v>97.800000000000011</v>
      </c>
      <c r="J303" s="79"/>
      <c r="K303" s="162"/>
      <c r="L303" s="70"/>
      <c r="M303" s="71"/>
      <c r="O303" s="83">
        <f t="shared" si="50"/>
        <v>97.800000000000011</v>
      </c>
    </row>
    <row r="304" spans="1:15" x14ac:dyDescent="0.2">
      <c r="A304" s="274" t="s">
        <v>284</v>
      </c>
      <c r="B304" s="1">
        <v>600</v>
      </c>
      <c r="C304" s="104">
        <f t="shared" si="52"/>
        <v>60</v>
      </c>
      <c r="D304" s="104">
        <v>7</v>
      </c>
      <c r="E304" s="104">
        <v>30</v>
      </c>
      <c r="F304" s="71">
        <f t="shared" si="53"/>
        <v>97</v>
      </c>
      <c r="G304" s="71"/>
      <c r="H304" s="22"/>
      <c r="I304" s="132">
        <f t="shared" ref="I304:I318" si="54">SUM(F304-G304)</f>
        <v>97</v>
      </c>
      <c r="J304" s="215">
        <v>289.08</v>
      </c>
      <c r="K304" s="159">
        <v>9.61</v>
      </c>
      <c r="L304" s="92"/>
      <c r="M304" s="79"/>
      <c r="N304" s="93"/>
      <c r="O304" s="94">
        <f t="shared" si="50"/>
        <v>395.69</v>
      </c>
    </row>
    <row r="305" spans="1:15" x14ac:dyDescent="0.2">
      <c r="A305" s="218" t="s">
        <v>285</v>
      </c>
      <c r="B305" s="153">
        <v>600</v>
      </c>
      <c r="C305" s="154">
        <f t="shared" si="52"/>
        <v>60</v>
      </c>
      <c r="D305" s="154">
        <v>7</v>
      </c>
      <c r="E305" s="154">
        <v>30</v>
      </c>
      <c r="F305" s="139">
        <f t="shared" si="53"/>
        <v>97</v>
      </c>
      <c r="G305" s="139">
        <v>97</v>
      </c>
      <c r="H305" s="155">
        <v>45473</v>
      </c>
      <c r="I305" s="252">
        <f t="shared" si="54"/>
        <v>0</v>
      </c>
      <c r="J305" s="82">
        <v>-0.22</v>
      </c>
      <c r="K305" s="142"/>
      <c r="L305" s="101"/>
      <c r="M305" s="49"/>
      <c r="N305" s="54"/>
      <c r="O305" s="55">
        <f t="shared" si="50"/>
        <v>-0.22</v>
      </c>
    </row>
    <row r="306" spans="1:15" x14ac:dyDescent="0.2">
      <c r="A306" s="146" t="s">
        <v>286</v>
      </c>
      <c r="B306" s="1">
        <v>600</v>
      </c>
      <c r="C306" s="104">
        <f t="shared" si="52"/>
        <v>60</v>
      </c>
      <c r="D306" s="104">
        <v>7</v>
      </c>
      <c r="E306" s="104">
        <v>30</v>
      </c>
      <c r="F306" s="71">
        <f t="shared" si="53"/>
        <v>97</v>
      </c>
      <c r="G306" s="71"/>
      <c r="H306" s="22"/>
      <c r="I306" s="132">
        <f t="shared" si="54"/>
        <v>97</v>
      </c>
      <c r="J306" s="71"/>
      <c r="K306" s="159">
        <v>0.78</v>
      </c>
      <c r="L306" s="108"/>
      <c r="M306" s="118"/>
      <c r="N306" s="109"/>
      <c r="O306" s="110">
        <f t="shared" si="50"/>
        <v>97.78</v>
      </c>
    </row>
    <row r="307" spans="1:15" x14ac:dyDescent="0.2">
      <c r="A307" s="229" t="s">
        <v>287</v>
      </c>
      <c r="B307" s="77">
        <v>600</v>
      </c>
      <c r="C307" s="78">
        <f t="shared" si="52"/>
        <v>60</v>
      </c>
      <c r="D307" s="78">
        <v>7</v>
      </c>
      <c r="E307" s="78">
        <v>30</v>
      </c>
      <c r="F307" s="79">
        <f t="shared" si="53"/>
        <v>97</v>
      </c>
      <c r="G307" s="79"/>
      <c r="H307" s="80"/>
      <c r="I307" s="81">
        <f t="shared" si="54"/>
        <v>97</v>
      </c>
      <c r="J307" s="79"/>
      <c r="K307" s="79"/>
      <c r="L307" s="92"/>
      <c r="M307" s="79"/>
      <c r="N307" s="93"/>
      <c r="O307" s="94">
        <f t="shared" si="50"/>
        <v>97</v>
      </c>
    </row>
    <row r="308" spans="1:15" x14ac:dyDescent="0.2">
      <c r="A308" s="243" t="s">
        <v>288</v>
      </c>
      <c r="B308" s="116">
        <v>600</v>
      </c>
      <c r="C308" s="117">
        <f t="shared" si="52"/>
        <v>60</v>
      </c>
      <c r="D308" s="117">
        <v>7</v>
      </c>
      <c r="E308" s="117">
        <v>30</v>
      </c>
      <c r="F308" s="118">
        <f t="shared" si="53"/>
        <v>97</v>
      </c>
      <c r="G308" s="118"/>
      <c r="H308" s="168"/>
      <c r="I308" s="169">
        <f t="shared" si="54"/>
        <v>97</v>
      </c>
      <c r="J308" s="118"/>
      <c r="K308" s="118"/>
      <c r="L308" s="73"/>
      <c r="M308" s="87"/>
      <c r="N308" s="74"/>
      <c r="O308" s="114">
        <f t="shared" si="50"/>
        <v>97</v>
      </c>
    </row>
    <row r="309" spans="1:15" x14ac:dyDescent="0.2">
      <c r="A309" s="243" t="s">
        <v>289</v>
      </c>
      <c r="B309" s="116">
        <v>613</v>
      </c>
      <c r="C309" s="121">
        <f t="shared" si="52"/>
        <v>61.300000000000004</v>
      </c>
      <c r="D309" s="121">
        <v>7</v>
      </c>
      <c r="E309" s="121">
        <v>30</v>
      </c>
      <c r="F309" s="118">
        <f t="shared" si="53"/>
        <v>98.300000000000011</v>
      </c>
      <c r="G309" s="118"/>
      <c r="H309" s="256"/>
      <c r="I309" s="247">
        <f t="shared" si="54"/>
        <v>98.300000000000011</v>
      </c>
      <c r="J309" s="39">
        <v>98.3</v>
      </c>
      <c r="K309" s="136">
        <v>4.42</v>
      </c>
      <c r="L309" s="70"/>
      <c r="M309" s="71"/>
      <c r="O309" s="83">
        <f>SUM(I309:N310)</f>
        <v>98.300000000000011</v>
      </c>
    </row>
    <row r="310" spans="1:15" x14ac:dyDescent="0.2">
      <c r="A310" s="248"/>
      <c r="B310" s="85"/>
      <c r="C310" s="90"/>
      <c r="D310" s="90"/>
      <c r="E310" s="90"/>
      <c r="F310" s="87"/>
      <c r="G310" s="87"/>
      <c r="H310" s="250">
        <v>45441</v>
      </c>
      <c r="I310" s="241"/>
      <c r="J310" s="59">
        <v>-98.3</v>
      </c>
      <c r="K310" s="181">
        <v>-4.42</v>
      </c>
      <c r="L310" s="70"/>
      <c r="M310" s="71"/>
      <c r="O310" s="83"/>
    </row>
    <row r="311" spans="1:15" x14ac:dyDescent="0.2">
      <c r="A311" s="84" t="s">
        <v>290</v>
      </c>
      <c r="B311" s="85">
        <v>602</v>
      </c>
      <c r="C311" s="86">
        <f t="shared" si="52"/>
        <v>60.2</v>
      </c>
      <c r="D311" s="234">
        <v>7</v>
      </c>
      <c r="E311" s="86">
        <v>30</v>
      </c>
      <c r="F311" s="87">
        <f t="shared" si="53"/>
        <v>97.2</v>
      </c>
      <c r="G311" s="87"/>
      <c r="H311" s="207"/>
      <c r="I311" s="89">
        <f t="shared" si="54"/>
        <v>97.2</v>
      </c>
      <c r="J311" s="87"/>
      <c r="K311" s="62">
        <v>0.03</v>
      </c>
      <c r="L311" s="92"/>
      <c r="M311" s="79"/>
      <c r="N311" s="93"/>
      <c r="O311" s="94">
        <f t="shared" si="50"/>
        <v>97.23</v>
      </c>
    </row>
    <row r="312" spans="1:15" x14ac:dyDescent="0.2">
      <c r="A312" s="198" t="s">
        <v>291</v>
      </c>
      <c r="B312" s="1">
        <v>600</v>
      </c>
      <c r="C312" s="104">
        <f t="shared" si="52"/>
        <v>60</v>
      </c>
      <c r="D312" s="104">
        <v>7</v>
      </c>
      <c r="E312" s="104">
        <v>30</v>
      </c>
      <c r="F312" s="71">
        <f t="shared" si="53"/>
        <v>97</v>
      </c>
      <c r="G312" s="71"/>
      <c r="H312" s="22"/>
      <c r="I312" s="112">
        <f t="shared" si="54"/>
        <v>97</v>
      </c>
      <c r="J312" s="87"/>
      <c r="K312" s="87"/>
      <c r="L312" s="70"/>
      <c r="M312" s="71"/>
      <c r="O312" s="83">
        <f t="shared" si="50"/>
        <v>97</v>
      </c>
    </row>
    <row r="313" spans="1:15" x14ac:dyDescent="0.2">
      <c r="A313" s="228" t="s">
        <v>292</v>
      </c>
      <c r="B313" s="153">
        <v>605</v>
      </c>
      <c r="C313" s="154">
        <f t="shared" si="52"/>
        <v>60.5</v>
      </c>
      <c r="D313" s="154">
        <v>7</v>
      </c>
      <c r="E313" s="154">
        <v>30</v>
      </c>
      <c r="F313" s="139">
        <f t="shared" si="53"/>
        <v>97.5</v>
      </c>
      <c r="G313" s="139">
        <v>97.5</v>
      </c>
      <c r="H313" s="155">
        <v>45471</v>
      </c>
      <c r="I313" s="252">
        <f t="shared" si="54"/>
        <v>0</v>
      </c>
      <c r="J313" s="138"/>
      <c r="K313" s="233"/>
      <c r="L313" s="143"/>
      <c r="M313" s="139"/>
      <c r="N313" s="144"/>
      <c r="O313" s="221">
        <f t="shared" si="50"/>
        <v>0</v>
      </c>
    </row>
    <row r="314" spans="1:15" x14ac:dyDescent="0.2">
      <c r="A314" s="146" t="s">
        <v>293</v>
      </c>
      <c r="B314" s="1">
        <v>600</v>
      </c>
      <c r="C314" s="104">
        <f t="shared" si="52"/>
        <v>60</v>
      </c>
      <c r="D314" s="104">
        <v>7</v>
      </c>
      <c r="E314" s="104">
        <v>30</v>
      </c>
      <c r="F314" s="71">
        <f t="shared" si="53"/>
        <v>97</v>
      </c>
      <c r="G314" s="71"/>
      <c r="H314" s="22"/>
      <c r="I314" s="132">
        <f t="shared" si="54"/>
        <v>97</v>
      </c>
      <c r="J314" s="106"/>
      <c r="K314" s="159">
        <v>1.1399999999999999</v>
      </c>
      <c r="L314" s="70"/>
      <c r="M314" s="71"/>
      <c r="O314" s="83">
        <f t="shared" si="50"/>
        <v>98.14</v>
      </c>
    </row>
    <row r="315" spans="1:15" x14ac:dyDescent="0.2">
      <c r="A315" s="158" t="s">
        <v>294</v>
      </c>
      <c r="B315" s="77">
        <v>613</v>
      </c>
      <c r="C315" s="78">
        <f t="shared" si="52"/>
        <v>61.300000000000004</v>
      </c>
      <c r="D315" s="78">
        <v>7</v>
      </c>
      <c r="E315" s="78">
        <v>30</v>
      </c>
      <c r="F315" s="79">
        <f t="shared" si="53"/>
        <v>98.300000000000011</v>
      </c>
      <c r="G315" s="79"/>
      <c r="H315" s="172"/>
      <c r="I315" s="219">
        <f t="shared" si="54"/>
        <v>98.300000000000011</v>
      </c>
      <c r="J315" s="79"/>
      <c r="K315" s="173">
        <v>2.92</v>
      </c>
      <c r="L315" s="108"/>
      <c r="M315" s="79"/>
      <c r="N315" s="109"/>
      <c r="O315" s="110">
        <f t="shared" si="50"/>
        <v>101.22000000000001</v>
      </c>
    </row>
    <row r="316" spans="1:15" x14ac:dyDescent="0.2">
      <c r="A316" s="103" t="s">
        <v>295</v>
      </c>
      <c r="B316" s="1">
        <v>600</v>
      </c>
      <c r="C316" s="104">
        <f t="shared" si="52"/>
        <v>60</v>
      </c>
      <c r="D316" s="104">
        <v>7</v>
      </c>
      <c r="E316" s="104">
        <v>30</v>
      </c>
      <c r="F316" s="71">
        <f t="shared" si="53"/>
        <v>97</v>
      </c>
      <c r="G316" s="71"/>
      <c r="H316" s="131"/>
      <c r="I316" s="209">
        <f t="shared" si="54"/>
        <v>97</v>
      </c>
      <c r="J316" s="49">
        <v>97</v>
      </c>
      <c r="K316" s="148">
        <v>5.18</v>
      </c>
      <c r="L316" s="108"/>
      <c r="M316" s="71"/>
      <c r="N316" s="109"/>
      <c r="O316" s="110">
        <f>SUM(I316:N317)</f>
        <v>97</v>
      </c>
    </row>
    <row r="317" spans="1:15" x14ac:dyDescent="0.2">
      <c r="A317" s="103"/>
      <c r="B317" s="1"/>
      <c r="C317" s="104"/>
      <c r="D317" s="104"/>
      <c r="E317" s="104"/>
      <c r="F317" s="71"/>
      <c r="G317" s="71"/>
      <c r="H317" s="50">
        <v>45323</v>
      </c>
      <c r="I317" s="209"/>
      <c r="J317" s="49">
        <v>-97</v>
      </c>
      <c r="K317" s="148">
        <v>-5.18</v>
      </c>
      <c r="L317" s="73"/>
      <c r="M317" s="71"/>
      <c r="N317" s="74"/>
      <c r="O317" s="114"/>
    </row>
    <row r="318" spans="1:15" x14ac:dyDescent="0.2">
      <c r="A318" s="158" t="s">
        <v>296</v>
      </c>
      <c r="B318" s="77">
        <v>601</v>
      </c>
      <c r="C318" s="78">
        <f t="shared" si="52"/>
        <v>60.1</v>
      </c>
      <c r="D318" s="78">
        <v>7</v>
      </c>
      <c r="E318" s="78">
        <v>30</v>
      </c>
      <c r="F318" s="79">
        <f t="shared" si="53"/>
        <v>97.1</v>
      </c>
      <c r="G318" s="79"/>
      <c r="H318" s="80"/>
      <c r="I318" s="219">
        <f t="shared" si="54"/>
        <v>97.1</v>
      </c>
      <c r="J318" s="79"/>
      <c r="K318" s="173">
        <v>2.4900000000000002</v>
      </c>
      <c r="L318" s="73"/>
      <c r="M318" s="79"/>
      <c r="N318" s="74"/>
      <c r="O318" s="114">
        <f t="shared" si="50"/>
        <v>99.589999999999989</v>
      </c>
    </row>
    <row r="319" spans="1:15" x14ac:dyDescent="0.2">
      <c r="A319" s="115" t="s">
        <v>297</v>
      </c>
      <c r="B319" s="185">
        <v>603</v>
      </c>
      <c r="C319" s="117">
        <f t="shared" si="52"/>
        <v>60.300000000000004</v>
      </c>
      <c r="D319" s="121">
        <v>7</v>
      </c>
      <c r="E319" s="121">
        <v>30</v>
      </c>
      <c r="F319" s="118">
        <f t="shared" si="53"/>
        <v>97.300000000000011</v>
      </c>
      <c r="G319" s="121"/>
      <c r="H319" s="168"/>
      <c r="I319" s="169">
        <f>SUM(F319-G319)</f>
        <v>97.300000000000011</v>
      </c>
      <c r="J319" s="121"/>
      <c r="K319" s="121"/>
      <c r="L319" s="70"/>
      <c r="M319" s="106"/>
      <c r="O319" s="83">
        <f t="shared" si="50"/>
        <v>97.300000000000011</v>
      </c>
    </row>
    <row r="320" spans="1:15" x14ac:dyDescent="0.2">
      <c r="A320" s="115" t="s">
        <v>298</v>
      </c>
      <c r="B320" s="116">
        <v>600</v>
      </c>
      <c r="C320" s="117">
        <f t="shared" si="52"/>
        <v>60</v>
      </c>
      <c r="D320" s="117">
        <v>7</v>
      </c>
      <c r="E320" s="117">
        <v>30</v>
      </c>
      <c r="F320" s="118">
        <f t="shared" si="53"/>
        <v>97</v>
      </c>
      <c r="G320" s="118"/>
      <c r="H320" s="168"/>
      <c r="I320" s="120">
        <f>SUM(F320-G320)</f>
        <v>97</v>
      </c>
      <c r="J320" s="39">
        <v>97</v>
      </c>
      <c r="K320" s="43">
        <v>4.37</v>
      </c>
      <c r="L320" s="109"/>
      <c r="M320" s="118"/>
      <c r="N320" s="109"/>
      <c r="O320" s="110">
        <f>SUM(I320:N321)</f>
        <v>97</v>
      </c>
    </row>
    <row r="321" spans="1:15" x14ac:dyDescent="0.2">
      <c r="A321" s="179"/>
      <c r="B321" s="85"/>
      <c r="C321" s="86"/>
      <c r="D321" s="86"/>
      <c r="E321" s="86"/>
      <c r="F321" s="87"/>
      <c r="G321" s="87"/>
      <c r="H321" s="99">
        <v>45438</v>
      </c>
      <c r="I321" s="112"/>
      <c r="J321" s="59">
        <v>-97</v>
      </c>
      <c r="K321" s="63">
        <v>-4.37</v>
      </c>
      <c r="L321" s="74"/>
      <c r="M321" s="87"/>
      <c r="N321" s="74"/>
      <c r="O321" s="114"/>
    </row>
    <row r="322" spans="1:15" x14ac:dyDescent="0.2">
      <c r="A322" s="103" t="s">
        <v>299</v>
      </c>
      <c r="B322" s="1">
        <v>600</v>
      </c>
      <c r="C322" s="104">
        <f>(SUM(B322:B323))*0.1</f>
        <v>120</v>
      </c>
      <c r="D322" s="104">
        <v>7</v>
      </c>
      <c r="E322" s="104">
        <v>30</v>
      </c>
      <c r="F322" s="71">
        <f>SUM(C322:E323)</f>
        <v>157</v>
      </c>
      <c r="G322" s="71"/>
      <c r="H322" s="22"/>
      <c r="I322" s="105">
        <f>SUM(F322-G322)</f>
        <v>157</v>
      </c>
      <c r="J322" s="71"/>
      <c r="K322" s="71"/>
      <c r="L322" s="70"/>
      <c r="M322" s="71"/>
      <c r="O322" s="83">
        <f>SUM(I322:N323)</f>
        <v>157</v>
      </c>
    </row>
    <row r="323" spans="1:15" x14ac:dyDescent="0.2">
      <c r="A323" s="103" t="s">
        <v>300</v>
      </c>
      <c r="B323" s="1">
        <v>600</v>
      </c>
      <c r="C323" s="104"/>
      <c r="D323" s="104"/>
      <c r="E323" s="104"/>
      <c r="F323" s="71"/>
      <c r="G323" s="71"/>
      <c r="H323" s="22"/>
      <c r="I323" s="105"/>
      <c r="J323" s="71"/>
      <c r="K323" s="71"/>
      <c r="L323" s="73"/>
      <c r="M323" s="71"/>
      <c r="N323" s="74"/>
      <c r="O323" s="114"/>
    </row>
    <row r="324" spans="1:15" x14ac:dyDescent="0.2">
      <c r="A324" s="229" t="s">
        <v>301</v>
      </c>
      <c r="B324" s="77">
        <v>600</v>
      </c>
      <c r="C324" s="78">
        <f>SUM(B324*0.1)</f>
        <v>60</v>
      </c>
      <c r="D324" s="78">
        <v>7</v>
      </c>
      <c r="E324" s="78">
        <v>30</v>
      </c>
      <c r="F324" s="79">
        <f>SUM(C324:E324)</f>
        <v>97</v>
      </c>
      <c r="G324" s="79"/>
      <c r="H324" s="80"/>
      <c r="I324" s="81">
        <f>SUM(F324-G324)</f>
        <v>97</v>
      </c>
      <c r="J324" s="79"/>
      <c r="K324" s="79"/>
      <c r="L324" s="73"/>
      <c r="M324" s="79"/>
      <c r="N324" s="74"/>
      <c r="O324" s="114">
        <f t="shared" si="50"/>
        <v>97</v>
      </c>
    </row>
    <row r="325" spans="1:15" x14ac:dyDescent="0.2">
      <c r="A325" s="182" t="s">
        <v>302</v>
      </c>
      <c r="B325" s="85">
        <v>606</v>
      </c>
      <c r="C325" s="86">
        <f>SUM(B325*0.1)</f>
        <v>60.6</v>
      </c>
      <c r="D325" s="86">
        <v>7</v>
      </c>
      <c r="E325" s="86">
        <v>30</v>
      </c>
      <c r="F325" s="87">
        <f>SUM(C325:E325)</f>
        <v>97.6</v>
      </c>
      <c r="G325" s="87"/>
      <c r="H325" s="207"/>
      <c r="I325" s="89">
        <f>SUM(F325-G325)</f>
        <v>97.6</v>
      </c>
      <c r="J325" s="87"/>
      <c r="K325" s="62">
        <v>0.82</v>
      </c>
      <c r="L325" s="70"/>
      <c r="M325" s="87"/>
      <c r="O325" s="83">
        <f t="shared" si="50"/>
        <v>98.419999999999987</v>
      </c>
    </row>
    <row r="326" spans="1:15" x14ac:dyDescent="0.2">
      <c r="A326" s="115" t="s">
        <v>303</v>
      </c>
      <c r="B326" s="185">
        <v>607</v>
      </c>
      <c r="C326" s="104">
        <f>(SUM(B326:B327))*0.1</f>
        <v>121.5</v>
      </c>
      <c r="D326" s="121">
        <v>7</v>
      </c>
      <c r="E326" s="121">
        <v>60</v>
      </c>
      <c r="F326" s="71">
        <f>SUM(C326:E327)</f>
        <v>188.5</v>
      </c>
      <c r="G326" s="121"/>
      <c r="H326" s="168"/>
      <c r="I326" s="120">
        <f>SUM(F326-G326)</f>
        <v>188.5</v>
      </c>
      <c r="J326" s="121"/>
      <c r="K326" s="121"/>
      <c r="L326" s="108"/>
      <c r="M326" s="121"/>
      <c r="N326" s="109"/>
      <c r="O326" s="110">
        <f>SUM(I326:N327)</f>
        <v>188.5</v>
      </c>
    </row>
    <row r="327" spans="1:15" x14ac:dyDescent="0.2">
      <c r="A327" s="179" t="s">
        <v>304</v>
      </c>
      <c r="B327" s="192">
        <v>608</v>
      </c>
      <c r="C327" s="234"/>
      <c r="D327" s="234"/>
      <c r="E327" s="90"/>
      <c r="F327" s="90"/>
      <c r="G327" s="90"/>
      <c r="H327" s="207"/>
      <c r="I327" s="89"/>
      <c r="J327" s="90"/>
      <c r="K327" s="90"/>
      <c r="L327" s="73"/>
      <c r="M327" s="90"/>
      <c r="N327" s="74"/>
      <c r="O327" s="114"/>
    </row>
    <row r="328" spans="1:15" x14ac:dyDescent="0.2">
      <c r="A328" s="198" t="s">
        <v>305</v>
      </c>
      <c r="B328" s="1">
        <v>600</v>
      </c>
      <c r="C328" s="104">
        <f t="shared" ref="C328:C353" si="55">SUM(B328*0.1)</f>
        <v>60</v>
      </c>
      <c r="D328" s="104">
        <v>7</v>
      </c>
      <c r="E328" s="86">
        <v>30</v>
      </c>
      <c r="F328" s="71">
        <f>SUM(C328:E328)</f>
        <v>97</v>
      </c>
      <c r="G328" s="71"/>
      <c r="H328" s="22"/>
      <c r="I328" s="105">
        <f>SUM(F328-G328)</f>
        <v>97</v>
      </c>
      <c r="J328" s="71"/>
      <c r="K328" s="71"/>
      <c r="L328" s="70"/>
      <c r="M328" s="71"/>
      <c r="O328" s="83">
        <f t="shared" si="50"/>
        <v>97</v>
      </c>
    </row>
    <row r="329" spans="1:15" x14ac:dyDescent="0.2">
      <c r="A329" s="199" t="s">
        <v>306</v>
      </c>
      <c r="B329" s="116">
        <v>600</v>
      </c>
      <c r="C329" s="117">
        <f t="shared" si="55"/>
        <v>60</v>
      </c>
      <c r="D329" s="117">
        <v>7</v>
      </c>
      <c r="E329" s="117">
        <v>30</v>
      </c>
      <c r="F329" s="118">
        <f t="shared" ref="F329:F341" si="56">SUM(C329:E329)</f>
        <v>97</v>
      </c>
      <c r="G329" s="118"/>
      <c r="H329" s="119"/>
      <c r="I329" s="120">
        <f>SUM(F329-G329)</f>
        <v>97</v>
      </c>
      <c r="J329" s="121"/>
      <c r="K329" s="194">
        <v>0.03</v>
      </c>
      <c r="L329" s="92"/>
      <c r="M329" s="79"/>
      <c r="N329" s="93"/>
      <c r="O329" s="94">
        <f t="shared" si="50"/>
        <v>97.03</v>
      </c>
    </row>
    <row r="330" spans="1:15" x14ac:dyDescent="0.2">
      <c r="A330" s="76" t="s">
        <v>307</v>
      </c>
      <c r="B330" s="171">
        <v>608</v>
      </c>
      <c r="C330" s="78">
        <f t="shared" si="55"/>
        <v>60.800000000000004</v>
      </c>
      <c r="D330" s="78">
        <v>7</v>
      </c>
      <c r="E330" s="78">
        <v>30</v>
      </c>
      <c r="F330" s="79">
        <f t="shared" si="56"/>
        <v>97.800000000000011</v>
      </c>
      <c r="G330" s="79"/>
      <c r="H330" s="172"/>
      <c r="I330" s="81">
        <f>SUM(F330-G330)</f>
        <v>97.800000000000011</v>
      </c>
      <c r="J330" s="239">
        <v>37.44</v>
      </c>
      <c r="K330" s="162"/>
      <c r="L330" s="70"/>
      <c r="M330" s="71"/>
      <c r="O330" s="83">
        <f t="shared" si="50"/>
        <v>135.24</v>
      </c>
    </row>
    <row r="331" spans="1:15" x14ac:dyDescent="0.2">
      <c r="A331" s="179" t="s">
        <v>308</v>
      </c>
      <c r="B331" s="192">
        <v>600</v>
      </c>
      <c r="C331" s="234">
        <f t="shared" si="55"/>
        <v>60</v>
      </c>
      <c r="D331" s="234">
        <v>7</v>
      </c>
      <c r="E331" s="86">
        <v>30</v>
      </c>
      <c r="F331" s="90">
        <f t="shared" si="56"/>
        <v>97</v>
      </c>
      <c r="G331" s="90"/>
      <c r="H331" s="207"/>
      <c r="I331" s="89">
        <f t="shared" ref="I331:I347" si="57">SUM(F331-G331)</f>
        <v>97</v>
      </c>
      <c r="J331" s="90"/>
      <c r="K331" s="90"/>
      <c r="L331" s="92"/>
      <c r="M331" s="162"/>
      <c r="N331" s="93"/>
      <c r="O331" s="94">
        <f t="shared" si="50"/>
        <v>97</v>
      </c>
    </row>
    <row r="332" spans="1:15" x14ac:dyDescent="0.2">
      <c r="A332" s="36" t="s">
        <v>309</v>
      </c>
      <c r="B332" s="37">
        <v>600</v>
      </c>
      <c r="C332" s="38">
        <f t="shared" si="55"/>
        <v>60</v>
      </c>
      <c r="D332" s="38">
        <v>7</v>
      </c>
      <c r="E332" s="38">
        <v>30</v>
      </c>
      <c r="F332" s="39">
        <f t="shared" si="56"/>
        <v>97</v>
      </c>
      <c r="G332" s="39">
        <v>100.2</v>
      </c>
      <c r="H332" s="40">
        <v>45461</v>
      </c>
      <c r="I332" s="253">
        <f t="shared" si="57"/>
        <v>-3.2000000000000028</v>
      </c>
      <c r="J332" s="42">
        <v>-2.97</v>
      </c>
      <c r="K332" s="43"/>
      <c r="L332" s="101"/>
      <c r="M332" s="49"/>
      <c r="N332" s="54"/>
      <c r="O332" s="55">
        <f t="shared" si="50"/>
        <v>-6.1700000000000035</v>
      </c>
    </row>
    <row r="333" spans="1:15" x14ac:dyDescent="0.2">
      <c r="A333" s="228" t="s">
        <v>310</v>
      </c>
      <c r="B333" s="153">
        <v>600</v>
      </c>
      <c r="C333" s="154">
        <f t="shared" si="55"/>
        <v>60</v>
      </c>
      <c r="D333" s="154">
        <v>7</v>
      </c>
      <c r="E333" s="154">
        <v>30</v>
      </c>
      <c r="F333" s="139">
        <f t="shared" si="56"/>
        <v>97</v>
      </c>
      <c r="G333" s="139">
        <v>97</v>
      </c>
      <c r="H333" s="155">
        <v>45466</v>
      </c>
      <c r="I333" s="220">
        <f t="shared" si="57"/>
        <v>0</v>
      </c>
      <c r="J333" s="269"/>
      <c r="K333" s="142"/>
      <c r="L333" s="143"/>
      <c r="M333" s="139"/>
      <c r="N333" s="144"/>
      <c r="O333" s="221">
        <f t="shared" si="50"/>
        <v>0</v>
      </c>
    </row>
    <row r="334" spans="1:15" x14ac:dyDescent="0.2">
      <c r="A334" s="127" t="s">
        <v>311</v>
      </c>
      <c r="B334" s="47">
        <v>600</v>
      </c>
      <c r="C334" s="48">
        <f t="shared" si="55"/>
        <v>60</v>
      </c>
      <c r="D334" s="48">
        <v>7</v>
      </c>
      <c r="E334" s="48">
        <v>30</v>
      </c>
      <c r="F334" s="49">
        <f t="shared" si="56"/>
        <v>97</v>
      </c>
      <c r="G334" s="139">
        <v>97</v>
      </c>
      <c r="H334" s="140">
        <v>45467</v>
      </c>
      <c r="I334" s="268">
        <f t="shared" si="57"/>
        <v>0</v>
      </c>
      <c r="J334" s="49"/>
      <c r="K334" s="53"/>
      <c r="L334" s="101"/>
      <c r="M334" s="49"/>
      <c r="N334" s="54"/>
      <c r="O334" s="102">
        <f t="shared" si="50"/>
        <v>0</v>
      </c>
    </row>
    <row r="335" spans="1:15" x14ac:dyDescent="0.2">
      <c r="A335" s="208" t="s">
        <v>312</v>
      </c>
      <c r="B335" s="77">
        <v>600</v>
      </c>
      <c r="C335" s="78">
        <f t="shared" si="55"/>
        <v>60</v>
      </c>
      <c r="D335" s="78">
        <v>7</v>
      </c>
      <c r="E335" s="78">
        <v>30</v>
      </c>
      <c r="F335" s="79">
        <f t="shared" si="56"/>
        <v>97</v>
      </c>
      <c r="G335" s="79"/>
      <c r="H335" s="80"/>
      <c r="I335" s="219">
        <f t="shared" si="57"/>
        <v>97</v>
      </c>
      <c r="J335" s="173">
        <v>3.85</v>
      </c>
      <c r="K335" s="173">
        <v>0.17</v>
      </c>
      <c r="L335" s="92"/>
      <c r="M335" s="79"/>
      <c r="N335" s="93"/>
      <c r="O335" s="94">
        <f t="shared" si="50"/>
        <v>101.02</v>
      </c>
    </row>
    <row r="336" spans="1:15" x14ac:dyDescent="0.2">
      <c r="A336" s="195" t="s">
        <v>313</v>
      </c>
      <c r="B336" s="47">
        <v>600</v>
      </c>
      <c r="C336" s="48">
        <f t="shared" si="55"/>
        <v>60</v>
      </c>
      <c r="D336" s="48">
        <v>7</v>
      </c>
      <c r="E336" s="48">
        <v>30</v>
      </c>
      <c r="F336" s="49">
        <f t="shared" si="56"/>
        <v>97</v>
      </c>
      <c r="G336" s="49">
        <v>97</v>
      </c>
      <c r="H336" s="50">
        <v>45462</v>
      </c>
      <c r="I336" s="129">
        <f t="shared" si="57"/>
        <v>0</v>
      </c>
      <c r="J336" s="49"/>
      <c r="K336" s="53"/>
      <c r="L336" s="101"/>
      <c r="M336" s="49"/>
      <c r="N336" s="54"/>
      <c r="O336" s="102">
        <f t="shared" si="50"/>
        <v>0</v>
      </c>
    </row>
    <row r="337" spans="1:15" x14ac:dyDescent="0.2">
      <c r="A337" s="115" t="s">
        <v>314</v>
      </c>
      <c r="B337" s="116">
        <v>600</v>
      </c>
      <c r="C337" s="117">
        <f t="shared" si="55"/>
        <v>60</v>
      </c>
      <c r="D337" s="117">
        <v>7</v>
      </c>
      <c r="E337" s="117">
        <v>30</v>
      </c>
      <c r="F337" s="118">
        <f t="shared" si="56"/>
        <v>97</v>
      </c>
      <c r="G337" s="118"/>
      <c r="H337" s="168"/>
      <c r="I337" s="169">
        <f t="shared" si="57"/>
        <v>97</v>
      </c>
      <c r="J337" s="121"/>
      <c r="K337" s="121"/>
      <c r="L337" s="108"/>
      <c r="M337" s="118"/>
      <c r="N337" s="109"/>
      <c r="O337" s="110">
        <f t="shared" si="50"/>
        <v>97</v>
      </c>
    </row>
    <row r="338" spans="1:15" x14ac:dyDescent="0.2">
      <c r="A338" s="243" t="s">
        <v>315</v>
      </c>
      <c r="B338" s="116">
        <v>600</v>
      </c>
      <c r="C338" s="117">
        <f t="shared" si="55"/>
        <v>60</v>
      </c>
      <c r="D338" s="117">
        <v>7</v>
      </c>
      <c r="E338" s="117">
        <v>30</v>
      </c>
      <c r="F338" s="118">
        <f t="shared" si="56"/>
        <v>97</v>
      </c>
      <c r="G338" s="118"/>
      <c r="H338" s="119"/>
      <c r="I338" s="120">
        <f t="shared" si="57"/>
        <v>97</v>
      </c>
      <c r="J338" s="39">
        <v>97</v>
      </c>
      <c r="K338" s="39">
        <v>4.68</v>
      </c>
      <c r="L338" s="108"/>
      <c r="M338" s="118"/>
      <c r="N338" s="109"/>
      <c r="O338" s="110">
        <f>SUM(I338:N339)</f>
        <v>97</v>
      </c>
    </row>
    <row r="339" spans="1:15" x14ac:dyDescent="0.2">
      <c r="A339" s="248"/>
      <c r="B339" s="85"/>
      <c r="C339" s="86"/>
      <c r="D339" s="86"/>
      <c r="E339" s="86"/>
      <c r="F339" s="87"/>
      <c r="G339" s="87"/>
      <c r="H339" s="180">
        <v>45326</v>
      </c>
      <c r="I339" s="112"/>
      <c r="J339" s="59">
        <v>-97</v>
      </c>
      <c r="K339" s="59">
        <v>-4.68</v>
      </c>
      <c r="L339" s="73"/>
      <c r="M339" s="87"/>
      <c r="N339" s="74"/>
      <c r="O339" s="114"/>
    </row>
    <row r="340" spans="1:15" x14ac:dyDescent="0.2">
      <c r="A340" s="46" t="s">
        <v>316</v>
      </c>
      <c r="B340" s="1">
        <v>597</v>
      </c>
      <c r="C340" s="104">
        <f t="shared" si="55"/>
        <v>59.7</v>
      </c>
      <c r="D340" s="104">
        <v>7</v>
      </c>
      <c r="E340" s="104">
        <v>30</v>
      </c>
      <c r="F340" s="71">
        <f t="shared" si="56"/>
        <v>96.7</v>
      </c>
      <c r="G340" s="71"/>
      <c r="H340" s="131"/>
      <c r="I340" s="132">
        <f t="shared" si="57"/>
        <v>96.7</v>
      </c>
      <c r="J340" s="52">
        <v>-0.3</v>
      </c>
      <c r="K340" s="71"/>
      <c r="L340" s="73"/>
      <c r="M340" s="87"/>
      <c r="N340" s="74"/>
      <c r="O340" s="114">
        <f t="shared" si="50"/>
        <v>96.4</v>
      </c>
    </row>
    <row r="341" spans="1:15" x14ac:dyDescent="0.2">
      <c r="A341" s="208" t="s">
        <v>317</v>
      </c>
      <c r="B341" s="77">
        <v>600</v>
      </c>
      <c r="C341" s="78">
        <f t="shared" si="55"/>
        <v>60</v>
      </c>
      <c r="D341" s="78">
        <v>7</v>
      </c>
      <c r="E341" s="78">
        <v>30</v>
      </c>
      <c r="F341" s="79">
        <f t="shared" si="56"/>
        <v>97</v>
      </c>
      <c r="G341" s="79"/>
      <c r="H341" s="172"/>
      <c r="I341" s="81">
        <f t="shared" si="57"/>
        <v>97</v>
      </c>
      <c r="J341" s="173">
        <v>0.95</v>
      </c>
      <c r="K341" s="173">
        <v>0.04</v>
      </c>
      <c r="L341" s="70"/>
      <c r="M341" s="87"/>
      <c r="O341" s="83">
        <f t="shared" si="50"/>
        <v>97.990000000000009</v>
      </c>
    </row>
    <row r="342" spans="1:15" x14ac:dyDescent="0.2">
      <c r="A342" s="103" t="s">
        <v>318</v>
      </c>
      <c r="B342" s="1">
        <v>600</v>
      </c>
      <c r="C342" s="104">
        <f t="shared" si="55"/>
        <v>60</v>
      </c>
      <c r="D342" s="104">
        <v>7</v>
      </c>
      <c r="E342" s="104">
        <v>30</v>
      </c>
      <c r="F342" s="71">
        <f>SUM(C342:E342)</f>
        <v>97</v>
      </c>
      <c r="G342" s="49">
        <v>0.34</v>
      </c>
      <c r="H342" s="67">
        <v>45332</v>
      </c>
      <c r="I342" s="132">
        <f t="shared" si="57"/>
        <v>96.66</v>
      </c>
      <c r="J342" s="49">
        <v>97</v>
      </c>
      <c r="K342" s="49">
        <v>4.66</v>
      </c>
      <c r="L342" s="108"/>
      <c r="M342" s="71"/>
      <c r="N342" s="109"/>
      <c r="O342" s="110">
        <f>SUM(I342:N343)</f>
        <v>96.66</v>
      </c>
    </row>
    <row r="343" spans="1:15" x14ac:dyDescent="0.2">
      <c r="A343" s="103"/>
      <c r="B343" s="1"/>
      <c r="C343" s="104"/>
      <c r="D343" s="104"/>
      <c r="E343" s="104"/>
      <c r="F343" s="71"/>
      <c r="G343" s="71"/>
      <c r="H343" s="67">
        <v>45332</v>
      </c>
      <c r="I343" s="132"/>
      <c r="J343" s="49">
        <v>-97</v>
      </c>
      <c r="K343" s="49">
        <v>-4.66</v>
      </c>
      <c r="L343" s="73"/>
      <c r="M343" s="71"/>
      <c r="N343" s="74"/>
      <c r="O343" s="114"/>
    </row>
    <row r="344" spans="1:15" x14ac:dyDescent="0.2">
      <c r="A344" s="36" t="s">
        <v>319</v>
      </c>
      <c r="B344" s="116">
        <v>600</v>
      </c>
      <c r="C344" s="117">
        <f t="shared" si="55"/>
        <v>60</v>
      </c>
      <c r="D344" s="117">
        <v>7</v>
      </c>
      <c r="E344" s="117">
        <v>30</v>
      </c>
      <c r="F344" s="118">
        <f>SUM(C344:E344)</f>
        <v>97</v>
      </c>
      <c r="G344" s="118"/>
      <c r="H344" s="266"/>
      <c r="I344" s="169">
        <f t="shared" si="57"/>
        <v>97</v>
      </c>
      <c r="J344" s="42">
        <v>-2.12</v>
      </c>
      <c r="K344" s="118"/>
      <c r="L344" s="70"/>
      <c r="M344" s="118"/>
      <c r="O344" s="83">
        <f t="shared" si="50"/>
        <v>94.88</v>
      </c>
    </row>
    <row r="345" spans="1:15" x14ac:dyDescent="0.2">
      <c r="A345" s="158" t="s">
        <v>320</v>
      </c>
      <c r="B345" s="171">
        <v>600</v>
      </c>
      <c r="C345" s="78">
        <f t="shared" si="55"/>
        <v>60</v>
      </c>
      <c r="D345" s="78">
        <v>7</v>
      </c>
      <c r="E345" s="78">
        <v>30</v>
      </c>
      <c r="F345" s="79">
        <f>SUM(C345:E345)</f>
        <v>97</v>
      </c>
      <c r="G345" s="79"/>
      <c r="H345" s="172"/>
      <c r="I345" s="81">
        <f t="shared" si="57"/>
        <v>97</v>
      </c>
      <c r="J345" s="79"/>
      <c r="K345" s="173">
        <v>0.72</v>
      </c>
      <c r="L345" s="92"/>
      <c r="M345" s="79"/>
      <c r="N345" s="93"/>
      <c r="O345" s="94">
        <f t="shared" si="50"/>
        <v>97.72</v>
      </c>
    </row>
    <row r="346" spans="1:15" x14ac:dyDescent="0.2">
      <c r="A346" s="103" t="s">
        <v>321</v>
      </c>
      <c r="B346" s="160">
        <v>600</v>
      </c>
      <c r="C346" s="104">
        <f t="shared" si="55"/>
        <v>60</v>
      </c>
      <c r="D346" s="104">
        <v>7</v>
      </c>
      <c r="E346" s="104">
        <v>30</v>
      </c>
      <c r="F346" s="71">
        <f t="shared" ref="F346:F353" si="58">SUM(C346:E346)</f>
        <v>97</v>
      </c>
      <c r="G346" s="71"/>
      <c r="H346" s="131"/>
      <c r="I346" s="132">
        <f t="shared" si="57"/>
        <v>97</v>
      </c>
      <c r="J346" s="71"/>
      <c r="K346" s="71"/>
      <c r="L346" s="70"/>
      <c r="M346" s="71"/>
      <c r="O346" s="83">
        <f t="shared" si="50"/>
        <v>97</v>
      </c>
    </row>
    <row r="347" spans="1:15" x14ac:dyDescent="0.2">
      <c r="A347" s="115" t="s">
        <v>322</v>
      </c>
      <c r="B347" s="185">
        <v>604</v>
      </c>
      <c r="C347" s="121">
        <f t="shared" si="55"/>
        <v>60.400000000000006</v>
      </c>
      <c r="D347" s="121">
        <v>7</v>
      </c>
      <c r="E347" s="121">
        <v>30</v>
      </c>
      <c r="F347" s="118">
        <f t="shared" si="58"/>
        <v>97.4</v>
      </c>
      <c r="G347" s="39">
        <v>7.58</v>
      </c>
      <c r="H347" s="40">
        <v>45330</v>
      </c>
      <c r="I347" s="169">
        <f t="shared" si="57"/>
        <v>89.820000000000007</v>
      </c>
      <c r="J347" s="39">
        <v>97.4</v>
      </c>
      <c r="K347" s="39">
        <v>5.0199999999999996</v>
      </c>
      <c r="L347" s="108"/>
      <c r="M347" s="118"/>
      <c r="N347" s="109"/>
      <c r="O347" s="110">
        <f>SUM(I347:N348)</f>
        <v>89.820000000000036</v>
      </c>
    </row>
    <row r="348" spans="1:15" x14ac:dyDescent="0.2">
      <c r="A348" s="179"/>
      <c r="B348" s="192"/>
      <c r="C348" s="90"/>
      <c r="D348" s="90"/>
      <c r="E348" s="90"/>
      <c r="F348" s="87"/>
      <c r="G348" s="87"/>
      <c r="H348" s="99">
        <v>45330</v>
      </c>
      <c r="I348" s="89"/>
      <c r="J348" s="59">
        <v>-97.4</v>
      </c>
      <c r="K348" s="59">
        <v>-5.0199999999999996</v>
      </c>
      <c r="L348" s="73"/>
      <c r="M348" s="87"/>
      <c r="N348" s="74"/>
      <c r="O348" s="114"/>
    </row>
    <row r="349" spans="1:15" x14ac:dyDescent="0.2">
      <c r="A349" s="66" t="s">
        <v>323</v>
      </c>
      <c r="B349" s="1">
        <v>600</v>
      </c>
      <c r="C349" s="104">
        <f t="shared" si="55"/>
        <v>60</v>
      </c>
      <c r="D349" s="104">
        <v>7</v>
      </c>
      <c r="E349" s="104">
        <v>30</v>
      </c>
      <c r="F349" s="71">
        <f t="shared" si="58"/>
        <v>97</v>
      </c>
      <c r="G349" s="71"/>
      <c r="H349" s="22"/>
      <c r="I349" s="105">
        <f>SUM(F349-G349)</f>
        <v>97</v>
      </c>
      <c r="J349" s="71"/>
      <c r="K349" s="159">
        <v>0.57999999999999996</v>
      </c>
      <c r="L349" s="70"/>
      <c r="M349" s="71"/>
      <c r="O349" s="83">
        <f t="shared" si="50"/>
        <v>97.58</v>
      </c>
    </row>
    <row r="350" spans="1:15" x14ac:dyDescent="0.2">
      <c r="A350" s="123" t="s">
        <v>324</v>
      </c>
      <c r="B350" s="37">
        <v>700</v>
      </c>
      <c r="C350" s="38">
        <f t="shared" si="55"/>
        <v>70</v>
      </c>
      <c r="D350" s="38">
        <v>7</v>
      </c>
      <c r="E350" s="38">
        <v>30</v>
      </c>
      <c r="F350" s="39">
        <f t="shared" si="58"/>
        <v>107</v>
      </c>
      <c r="G350" s="39">
        <v>107</v>
      </c>
      <c r="H350" s="40">
        <v>45469</v>
      </c>
      <c r="I350" s="41">
        <f>SUM(F350-G350)</f>
        <v>0</v>
      </c>
      <c r="J350" s="39"/>
      <c r="K350" s="43">
        <v>0.57999999999999996</v>
      </c>
      <c r="L350" s="44"/>
      <c r="M350" s="178"/>
      <c r="N350" s="44"/>
      <c r="O350" s="126">
        <f>SUM(I350:N351)</f>
        <v>0</v>
      </c>
    </row>
    <row r="351" spans="1:15" x14ac:dyDescent="0.2">
      <c r="A351" s="95"/>
      <c r="B351" s="57"/>
      <c r="C351" s="58"/>
      <c r="D351" s="58"/>
      <c r="E351" s="58"/>
      <c r="F351" s="59"/>
      <c r="G351" s="59"/>
      <c r="H351" s="99">
        <v>45469</v>
      </c>
      <c r="I351" s="61"/>
      <c r="J351" s="59"/>
      <c r="K351" s="63">
        <v>-0.57999999999999996</v>
      </c>
      <c r="L351" s="64"/>
      <c r="M351" s="98"/>
      <c r="N351" s="64"/>
      <c r="O351" s="130"/>
    </row>
    <row r="352" spans="1:15" x14ac:dyDescent="0.2">
      <c r="A352" s="46" t="s">
        <v>325</v>
      </c>
      <c r="B352" s="1">
        <v>589</v>
      </c>
      <c r="C352" s="104">
        <f t="shared" si="55"/>
        <v>58.900000000000006</v>
      </c>
      <c r="D352" s="104">
        <v>7</v>
      </c>
      <c r="E352" s="104">
        <v>30</v>
      </c>
      <c r="F352" s="71">
        <f t="shared" si="58"/>
        <v>95.9</v>
      </c>
      <c r="G352" s="71"/>
      <c r="H352" s="22"/>
      <c r="I352" s="132">
        <f>SUM(F352-G352)</f>
        <v>95.9</v>
      </c>
      <c r="J352" s="52">
        <v>-0.62</v>
      </c>
      <c r="K352" s="71"/>
      <c r="L352" s="70"/>
      <c r="M352" s="71"/>
      <c r="O352" s="83">
        <f t="shared" si="50"/>
        <v>95.28</v>
      </c>
    </row>
    <row r="353" spans="1:15" x14ac:dyDescent="0.2">
      <c r="A353" s="208" t="s">
        <v>326</v>
      </c>
      <c r="B353" s="77">
        <v>755</v>
      </c>
      <c r="C353" s="78">
        <f t="shared" si="55"/>
        <v>75.5</v>
      </c>
      <c r="D353" s="78">
        <v>7</v>
      </c>
      <c r="E353" s="78">
        <v>30</v>
      </c>
      <c r="F353" s="79">
        <f t="shared" si="58"/>
        <v>112.5</v>
      </c>
      <c r="G353" s="79"/>
      <c r="H353" s="172"/>
      <c r="I353" s="81">
        <f>SUM(F353-G353)</f>
        <v>112.5</v>
      </c>
      <c r="J353" s="79"/>
      <c r="K353" s="173">
        <v>1.05</v>
      </c>
      <c r="L353" s="108"/>
      <c r="M353" s="79"/>
      <c r="N353" s="109"/>
      <c r="O353" s="110">
        <f t="shared" si="50"/>
        <v>113.55</v>
      </c>
    </row>
    <row r="354" spans="1:15" x14ac:dyDescent="0.2">
      <c r="A354" s="195" t="s">
        <v>327</v>
      </c>
      <c r="B354" s="47">
        <v>748</v>
      </c>
      <c r="C354" s="48">
        <f>(SUM(B354:B355))*0.1</f>
        <v>139.30000000000001</v>
      </c>
      <c r="D354" s="48">
        <v>7</v>
      </c>
      <c r="E354" s="48">
        <v>60</v>
      </c>
      <c r="F354" s="49">
        <f>SUM(C354:E355)</f>
        <v>206.3</v>
      </c>
      <c r="G354" s="49">
        <v>206.3</v>
      </c>
      <c r="H354" s="67">
        <v>45471</v>
      </c>
      <c r="I354" s="51">
        <f>SUM(F354-G354)</f>
        <v>0</v>
      </c>
      <c r="J354" s="148"/>
      <c r="K354" s="151"/>
      <c r="L354" s="177"/>
      <c r="M354" s="49"/>
      <c r="N354" s="44"/>
      <c r="O354" s="126">
        <f>SUM(I354:N355)</f>
        <v>0</v>
      </c>
    </row>
    <row r="355" spans="1:15" x14ac:dyDescent="0.2">
      <c r="A355" s="195" t="s">
        <v>328</v>
      </c>
      <c r="B355" s="47">
        <v>645</v>
      </c>
      <c r="C355" s="48"/>
      <c r="D355" s="48"/>
      <c r="E355" s="48"/>
      <c r="F355" s="49"/>
      <c r="G355" s="49"/>
      <c r="H355" s="67"/>
      <c r="I355" s="51"/>
      <c r="J355" s="148"/>
      <c r="K355" s="151"/>
      <c r="L355" s="101"/>
      <c r="M355" s="49"/>
      <c r="N355" s="54"/>
      <c r="O355" s="102"/>
    </row>
    <row r="356" spans="1:15" x14ac:dyDescent="0.2">
      <c r="A356" s="123" t="s">
        <v>329</v>
      </c>
      <c r="B356" s="37">
        <v>600</v>
      </c>
      <c r="C356" s="38">
        <f t="shared" ref="C356:C378" si="59">SUM(B356*0.1)</f>
        <v>60</v>
      </c>
      <c r="D356" s="38">
        <v>7</v>
      </c>
      <c r="E356" s="38">
        <v>30</v>
      </c>
      <c r="F356" s="39">
        <f>SUM(C356:E356)</f>
        <v>97</v>
      </c>
      <c r="G356" s="39">
        <v>97</v>
      </c>
      <c r="H356" s="135">
        <v>45470</v>
      </c>
      <c r="I356" s="41">
        <f>SUM(F356-G356)</f>
        <v>0</v>
      </c>
      <c r="J356" s="39"/>
      <c r="K356" s="43">
        <v>0.93</v>
      </c>
      <c r="L356" s="44"/>
      <c r="M356" s="39"/>
      <c r="N356" s="44"/>
      <c r="O356" s="126">
        <f>SUM(I356:N357)</f>
        <v>0</v>
      </c>
    </row>
    <row r="357" spans="1:15" x14ac:dyDescent="0.2">
      <c r="A357" s="95"/>
      <c r="B357" s="57"/>
      <c r="C357" s="58"/>
      <c r="D357" s="58"/>
      <c r="E357" s="58"/>
      <c r="F357" s="59"/>
      <c r="G357" s="59"/>
      <c r="H357" s="180">
        <v>45470</v>
      </c>
      <c r="I357" s="61"/>
      <c r="J357" s="59"/>
      <c r="K357" s="63">
        <v>-0.93</v>
      </c>
      <c r="L357" s="64"/>
      <c r="M357" s="59"/>
      <c r="N357" s="64"/>
      <c r="O357" s="130"/>
    </row>
    <row r="358" spans="1:15" x14ac:dyDescent="0.2">
      <c r="A358" s="56" t="s">
        <v>330</v>
      </c>
      <c r="B358" s="192">
        <v>600</v>
      </c>
      <c r="C358" s="234">
        <f t="shared" si="59"/>
        <v>60</v>
      </c>
      <c r="D358" s="234">
        <v>7</v>
      </c>
      <c r="E358" s="86">
        <v>30</v>
      </c>
      <c r="F358" s="87">
        <f t="shared" ref="F358:F394" si="60">SUM(C358:E358)</f>
        <v>97</v>
      </c>
      <c r="G358" s="87"/>
      <c r="H358" s="207"/>
      <c r="I358" s="89">
        <f t="shared" ref="I358:I369" si="61">SUM(F358-G358)</f>
        <v>97</v>
      </c>
      <c r="J358" s="184">
        <v>-1.39</v>
      </c>
      <c r="K358" s="87"/>
      <c r="L358" s="70"/>
      <c r="M358" s="71"/>
      <c r="O358" s="83">
        <f t="shared" si="50"/>
        <v>95.61</v>
      </c>
    </row>
    <row r="359" spans="1:15" x14ac:dyDescent="0.2">
      <c r="A359" s="210" t="s">
        <v>331</v>
      </c>
      <c r="B359" s="47">
        <v>604</v>
      </c>
      <c r="C359" s="48">
        <f t="shared" si="59"/>
        <v>60.400000000000006</v>
      </c>
      <c r="D359" s="48">
        <v>7</v>
      </c>
      <c r="E359" s="48">
        <v>30</v>
      </c>
      <c r="F359" s="49">
        <f t="shared" si="60"/>
        <v>97.4</v>
      </c>
      <c r="G359" s="49">
        <v>97.26</v>
      </c>
      <c r="H359" s="50">
        <v>45470</v>
      </c>
      <c r="I359" s="51">
        <f t="shared" si="61"/>
        <v>0.14000000000000057</v>
      </c>
      <c r="J359" s="49">
        <v>-0.14000000000000001</v>
      </c>
      <c r="K359" s="49"/>
      <c r="L359" s="177"/>
      <c r="M359" s="39"/>
      <c r="N359" s="44"/>
      <c r="O359" s="126">
        <f t="shared" si="50"/>
        <v>5.5511151231257827E-16</v>
      </c>
    </row>
    <row r="360" spans="1:15" x14ac:dyDescent="0.2">
      <c r="A360" s="210"/>
      <c r="B360" s="47"/>
      <c r="C360" s="48"/>
      <c r="D360" s="48"/>
      <c r="E360" s="48"/>
      <c r="F360" s="49"/>
      <c r="G360" s="49"/>
      <c r="H360" s="60" t="s">
        <v>29</v>
      </c>
      <c r="I360" s="51">
        <v>-0.14000000000000001</v>
      </c>
      <c r="J360" s="49">
        <v>0.14000000000000001</v>
      </c>
      <c r="K360" s="49"/>
      <c r="L360" s="196"/>
      <c r="M360" s="59"/>
      <c r="N360" s="64"/>
      <c r="O360" s="130"/>
    </row>
    <row r="361" spans="1:15" x14ac:dyDescent="0.2">
      <c r="A361" s="36" t="s">
        <v>332</v>
      </c>
      <c r="B361" s="185">
        <v>600</v>
      </c>
      <c r="C361" s="117">
        <f t="shared" si="59"/>
        <v>60</v>
      </c>
      <c r="D361" s="117">
        <v>7</v>
      </c>
      <c r="E361" s="117">
        <v>30</v>
      </c>
      <c r="F361" s="118">
        <f t="shared" si="60"/>
        <v>97</v>
      </c>
      <c r="G361" s="121"/>
      <c r="H361" s="119"/>
      <c r="I361" s="244">
        <f t="shared" si="61"/>
        <v>97</v>
      </c>
      <c r="J361" s="275">
        <v>-2.56</v>
      </c>
      <c r="K361" s="247"/>
      <c r="L361" s="70"/>
      <c r="M361" s="193"/>
      <c r="O361" s="83">
        <f t="shared" ref="O361:O427" si="62">SUM(I361:N361)</f>
        <v>94.44</v>
      </c>
    </row>
    <row r="362" spans="1:15" x14ac:dyDescent="0.2">
      <c r="A362" s="76" t="s">
        <v>333</v>
      </c>
      <c r="B362" s="153">
        <v>600</v>
      </c>
      <c r="C362" s="154">
        <f t="shared" si="59"/>
        <v>60</v>
      </c>
      <c r="D362" s="154">
        <v>7</v>
      </c>
      <c r="E362" s="154">
        <v>30</v>
      </c>
      <c r="F362" s="139">
        <f t="shared" si="60"/>
        <v>97</v>
      </c>
      <c r="G362" s="139">
        <v>97</v>
      </c>
      <c r="H362" s="155">
        <v>45471</v>
      </c>
      <c r="I362" s="166">
        <f t="shared" si="61"/>
        <v>0</v>
      </c>
      <c r="J362" s="82">
        <v>-0.83</v>
      </c>
      <c r="K362" s="142"/>
      <c r="L362" s="143"/>
      <c r="M362" s="139"/>
      <c r="N362" s="144"/>
      <c r="O362" s="145">
        <f t="shared" si="62"/>
        <v>-0.83</v>
      </c>
    </row>
    <row r="363" spans="1:15" x14ac:dyDescent="0.2">
      <c r="A363" s="95" t="s">
        <v>334</v>
      </c>
      <c r="B363" s="57">
        <v>580</v>
      </c>
      <c r="C363" s="58">
        <f t="shared" si="59"/>
        <v>58</v>
      </c>
      <c r="D363" s="58">
        <v>7</v>
      </c>
      <c r="E363" s="58">
        <v>30</v>
      </c>
      <c r="F363" s="59">
        <f t="shared" si="60"/>
        <v>95</v>
      </c>
      <c r="G363" s="59">
        <v>95</v>
      </c>
      <c r="H363" s="99">
        <v>45462</v>
      </c>
      <c r="I363" s="61">
        <f t="shared" si="61"/>
        <v>0</v>
      </c>
      <c r="J363" s="59"/>
      <c r="K363" s="63"/>
      <c r="L363" s="101"/>
      <c r="M363" s="49"/>
      <c r="N363" s="54"/>
      <c r="O363" s="102">
        <f t="shared" si="62"/>
        <v>0</v>
      </c>
    </row>
    <row r="364" spans="1:15" x14ac:dyDescent="0.2">
      <c r="A364" s="123" t="s">
        <v>335</v>
      </c>
      <c r="B364" s="37">
        <v>840</v>
      </c>
      <c r="C364" s="38">
        <f t="shared" si="59"/>
        <v>84</v>
      </c>
      <c r="D364" s="38">
        <v>7</v>
      </c>
      <c r="E364" s="38">
        <v>30</v>
      </c>
      <c r="F364" s="39">
        <f t="shared" si="60"/>
        <v>121</v>
      </c>
      <c r="G364" s="39">
        <v>121</v>
      </c>
      <c r="H364" s="99">
        <v>45462</v>
      </c>
      <c r="I364" s="41">
        <f t="shared" si="61"/>
        <v>0</v>
      </c>
      <c r="J364" s="39"/>
      <c r="K364" s="43"/>
      <c r="L364" s="143"/>
      <c r="M364" s="139"/>
      <c r="N364" s="144"/>
      <c r="O364" s="221">
        <f t="shared" si="62"/>
        <v>0</v>
      </c>
    </row>
    <row r="365" spans="1:15" x14ac:dyDescent="0.2">
      <c r="A365" s="218" t="s">
        <v>336</v>
      </c>
      <c r="B365" s="77">
        <v>790</v>
      </c>
      <c r="C365" s="78">
        <f t="shared" si="59"/>
        <v>79</v>
      </c>
      <c r="D365" s="78">
        <v>7</v>
      </c>
      <c r="E365" s="78">
        <v>30</v>
      </c>
      <c r="F365" s="79">
        <f t="shared" si="60"/>
        <v>116</v>
      </c>
      <c r="G365" s="79"/>
      <c r="H365" s="80"/>
      <c r="I365" s="81">
        <f t="shared" si="61"/>
        <v>116</v>
      </c>
      <c r="J365" s="82">
        <v>-0.4</v>
      </c>
      <c r="K365" s="79"/>
      <c r="L365" s="70"/>
      <c r="M365" s="71"/>
      <c r="O365" s="83">
        <f t="shared" si="62"/>
        <v>115.6</v>
      </c>
    </row>
    <row r="366" spans="1:15" x14ac:dyDescent="0.2">
      <c r="A366" s="56" t="s">
        <v>337</v>
      </c>
      <c r="B366" s="85">
        <v>760</v>
      </c>
      <c r="C366" s="86">
        <f t="shared" si="59"/>
        <v>76</v>
      </c>
      <c r="D366" s="86">
        <v>7</v>
      </c>
      <c r="E366" s="86">
        <v>30</v>
      </c>
      <c r="F366" s="87">
        <f t="shared" si="60"/>
        <v>113</v>
      </c>
      <c r="G366" s="87"/>
      <c r="H366" s="88"/>
      <c r="I366" s="89">
        <f t="shared" si="61"/>
        <v>113</v>
      </c>
      <c r="J366" s="184">
        <v>-25.07</v>
      </c>
      <c r="K366" s="87"/>
      <c r="L366" s="92"/>
      <c r="M366" s="79"/>
      <c r="N366" s="93"/>
      <c r="O366" s="94">
        <f t="shared" si="62"/>
        <v>87.93</v>
      </c>
    </row>
    <row r="367" spans="1:15" x14ac:dyDescent="0.2">
      <c r="A367" s="66" t="s">
        <v>338</v>
      </c>
      <c r="B367" s="1">
        <v>730</v>
      </c>
      <c r="C367" s="104">
        <f t="shared" si="59"/>
        <v>73</v>
      </c>
      <c r="D367" s="104">
        <v>7</v>
      </c>
      <c r="E367" s="104">
        <v>30</v>
      </c>
      <c r="F367" s="71">
        <f t="shared" si="60"/>
        <v>110</v>
      </c>
      <c r="G367" s="71"/>
      <c r="H367" s="22"/>
      <c r="I367" s="132">
        <f t="shared" si="61"/>
        <v>110</v>
      </c>
      <c r="J367" s="71"/>
      <c r="K367" s="159">
        <v>0.3</v>
      </c>
      <c r="L367" s="70"/>
      <c r="M367" s="71"/>
      <c r="O367" s="83">
        <f t="shared" si="62"/>
        <v>110.3</v>
      </c>
    </row>
    <row r="368" spans="1:15" x14ac:dyDescent="0.2">
      <c r="A368" s="76" t="s">
        <v>339</v>
      </c>
      <c r="B368" s="77">
        <v>695</v>
      </c>
      <c r="C368" s="78">
        <f t="shared" si="59"/>
        <v>69.5</v>
      </c>
      <c r="D368" s="78">
        <v>7</v>
      </c>
      <c r="E368" s="78">
        <v>30</v>
      </c>
      <c r="F368" s="79">
        <f t="shared" si="60"/>
        <v>106.5</v>
      </c>
      <c r="G368" s="79"/>
      <c r="H368" s="80"/>
      <c r="I368" s="81">
        <f t="shared" si="61"/>
        <v>106.5</v>
      </c>
      <c r="J368" s="82">
        <v>-4.72</v>
      </c>
      <c r="K368" s="162"/>
      <c r="L368" s="92"/>
      <c r="M368" s="79"/>
      <c r="N368" s="93"/>
      <c r="O368" s="94">
        <f t="shared" si="62"/>
        <v>101.78</v>
      </c>
    </row>
    <row r="369" spans="1:15" x14ac:dyDescent="0.2">
      <c r="A369" s="127" t="s">
        <v>340</v>
      </c>
      <c r="B369" s="47">
        <v>790</v>
      </c>
      <c r="C369" s="48">
        <f t="shared" si="59"/>
        <v>79</v>
      </c>
      <c r="D369" s="48">
        <v>7</v>
      </c>
      <c r="E369" s="48">
        <v>30</v>
      </c>
      <c r="F369" s="49">
        <f t="shared" si="60"/>
        <v>116</v>
      </c>
      <c r="G369" s="49">
        <v>114.97</v>
      </c>
      <c r="H369" s="67">
        <v>45468</v>
      </c>
      <c r="I369" s="51">
        <f t="shared" si="61"/>
        <v>1.0300000000000011</v>
      </c>
      <c r="J369" s="49">
        <v>-1.03</v>
      </c>
      <c r="K369" s="53"/>
      <c r="L369" s="101"/>
      <c r="M369" s="49"/>
      <c r="N369" s="54"/>
      <c r="O369" s="102">
        <f t="shared" si="62"/>
        <v>0</v>
      </c>
    </row>
    <row r="370" spans="1:15" x14ac:dyDescent="0.2">
      <c r="A370" s="127"/>
      <c r="B370" s="47"/>
      <c r="C370" s="48"/>
      <c r="D370" s="48"/>
      <c r="E370" s="48"/>
      <c r="F370" s="49"/>
      <c r="G370" s="49"/>
      <c r="H370" s="276" t="s">
        <v>29</v>
      </c>
      <c r="I370" s="51">
        <v>-1.03</v>
      </c>
      <c r="J370" s="49">
        <v>1.03</v>
      </c>
      <c r="K370" s="53"/>
      <c r="L370" s="54"/>
      <c r="M370" s="49"/>
      <c r="N370" s="54"/>
      <c r="O370" s="102"/>
    </row>
    <row r="371" spans="1:15" x14ac:dyDescent="0.2">
      <c r="A371" s="277" t="s">
        <v>341</v>
      </c>
      <c r="B371" s="37">
        <v>941</v>
      </c>
      <c r="C371" s="204">
        <f t="shared" si="59"/>
        <v>94.100000000000009</v>
      </c>
      <c r="D371" s="204">
        <v>7</v>
      </c>
      <c r="E371" s="38">
        <v>30</v>
      </c>
      <c r="F371" s="39">
        <f>SUM(C371:E371)</f>
        <v>131.10000000000002</v>
      </c>
      <c r="G371" s="39">
        <v>25</v>
      </c>
      <c r="H371" s="40">
        <v>45308</v>
      </c>
      <c r="I371" s="216">
        <f>SUM(F371-G371-G372-G373-G374)</f>
        <v>31.100000000000023</v>
      </c>
      <c r="J371" s="39"/>
      <c r="K371" s="43"/>
      <c r="L371" s="109"/>
      <c r="M371" s="118"/>
      <c r="N371" s="109"/>
      <c r="O371" s="201">
        <f>SUM(I371:N374)</f>
        <v>31.100000000000023</v>
      </c>
    </row>
    <row r="372" spans="1:15" x14ac:dyDescent="0.2">
      <c r="A372" s="278"/>
      <c r="B372" s="47"/>
      <c r="C372" s="147"/>
      <c r="D372" s="147"/>
      <c r="E372" s="48"/>
      <c r="F372" s="49"/>
      <c r="G372" s="49">
        <v>25</v>
      </c>
      <c r="H372" s="50">
        <v>45337</v>
      </c>
      <c r="I372" s="150"/>
      <c r="J372" s="49"/>
      <c r="K372" s="53"/>
      <c r="M372" s="71"/>
      <c r="O372" s="72"/>
    </row>
    <row r="373" spans="1:15" x14ac:dyDescent="0.2">
      <c r="A373" s="278"/>
      <c r="B373" s="47"/>
      <c r="C373" s="147"/>
      <c r="D373" s="147"/>
      <c r="E373" s="48"/>
      <c r="F373" s="49"/>
      <c r="G373" s="49">
        <v>25</v>
      </c>
      <c r="H373" s="50">
        <v>45410</v>
      </c>
      <c r="I373" s="150"/>
      <c r="J373" s="49"/>
      <c r="K373" s="53"/>
      <c r="M373" s="71"/>
      <c r="O373" s="72"/>
    </row>
    <row r="374" spans="1:15" x14ac:dyDescent="0.2">
      <c r="A374" s="279"/>
      <c r="B374" s="57"/>
      <c r="C374" s="97"/>
      <c r="D374" s="97"/>
      <c r="E374" s="58"/>
      <c r="F374" s="59"/>
      <c r="G374" s="59">
        <v>25</v>
      </c>
      <c r="H374" s="99">
        <v>45460</v>
      </c>
      <c r="I374" s="217"/>
      <c r="J374" s="59"/>
      <c r="K374" s="63"/>
      <c r="L374" s="74"/>
      <c r="M374" s="87"/>
      <c r="N374" s="74"/>
      <c r="O374" s="75"/>
    </row>
    <row r="375" spans="1:15" x14ac:dyDescent="0.2">
      <c r="A375" s="146" t="s">
        <v>342</v>
      </c>
      <c r="B375" s="1">
        <v>600</v>
      </c>
      <c r="C375" s="104">
        <f t="shared" si="59"/>
        <v>60</v>
      </c>
      <c r="D375" s="104">
        <v>7</v>
      </c>
      <c r="E375" s="104">
        <v>30</v>
      </c>
      <c r="F375" s="71">
        <f t="shared" si="60"/>
        <v>97</v>
      </c>
      <c r="G375" s="71"/>
      <c r="H375" s="131"/>
      <c r="I375" s="132">
        <f t="shared" ref="I375:I380" si="63">SUM(F375-G375)</f>
        <v>97</v>
      </c>
      <c r="J375" s="159">
        <v>5.81</v>
      </c>
      <c r="K375" s="159">
        <v>0.26</v>
      </c>
      <c r="L375" s="70"/>
      <c r="M375" s="71"/>
      <c r="O375" s="83">
        <f t="shared" si="62"/>
        <v>103.07000000000001</v>
      </c>
    </row>
    <row r="376" spans="1:15" x14ac:dyDescent="0.2">
      <c r="A376" s="76" t="s">
        <v>343</v>
      </c>
      <c r="B376" s="153">
        <v>564</v>
      </c>
      <c r="C376" s="154">
        <f t="shared" si="59"/>
        <v>56.400000000000006</v>
      </c>
      <c r="D376" s="154">
        <v>7</v>
      </c>
      <c r="E376" s="154">
        <v>30</v>
      </c>
      <c r="F376" s="139">
        <f t="shared" si="60"/>
        <v>93.4</v>
      </c>
      <c r="G376" s="139">
        <v>97</v>
      </c>
      <c r="H376" s="140">
        <v>45461</v>
      </c>
      <c r="I376" s="141">
        <f t="shared" si="63"/>
        <v>-3.5999999999999943</v>
      </c>
      <c r="J376" s="138"/>
      <c r="K376" s="233"/>
      <c r="L376" s="143"/>
      <c r="M376" s="139"/>
      <c r="N376" s="144"/>
      <c r="O376" s="145">
        <f t="shared" si="62"/>
        <v>-3.5999999999999943</v>
      </c>
    </row>
    <row r="377" spans="1:15" x14ac:dyDescent="0.2">
      <c r="A377" s="198" t="s">
        <v>344</v>
      </c>
      <c r="B377" s="1">
        <v>573</v>
      </c>
      <c r="C377" s="104">
        <f t="shared" si="59"/>
        <v>57.300000000000004</v>
      </c>
      <c r="D377" s="104">
        <v>7</v>
      </c>
      <c r="E377" s="104">
        <v>30</v>
      </c>
      <c r="F377" s="71">
        <f t="shared" si="60"/>
        <v>94.300000000000011</v>
      </c>
      <c r="G377" s="71"/>
      <c r="H377" s="22"/>
      <c r="I377" s="209">
        <f t="shared" si="63"/>
        <v>94.300000000000011</v>
      </c>
      <c r="J377" s="106"/>
      <c r="K377" s="106"/>
      <c r="L377" s="70"/>
      <c r="M377" s="71"/>
      <c r="O377" s="83">
        <f t="shared" si="62"/>
        <v>94.300000000000011</v>
      </c>
    </row>
    <row r="378" spans="1:15" x14ac:dyDescent="0.2">
      <c r="A378" s="199" t="s">
        <v>345</v>
      </c>
      <c r="B378" s="116">
        <v>616</v>
      </c>
      <c r="C378" s="117">
        <f t="shared" si="59"/>
        <v>61.6</v>
      </c>
      <c r="D378" s="117">
        <v>7</v>
      </c>
      <c r="E378" s="117">
        <v>30</v>
      </c>
      <c r="F378" s="118">
        <f t="shared" si="60"/>
        <v>98.6</v>
      </c>
      <c r="G378" s="118"/>
      <c r="H378" s="119"/>
      <c r="I378" s="120">
        <f t="shared" si="63"/>
        <v>98.6</v>
      </c>
      <c r="J378" s="118"/>
      <c r="K378" s="194">
        <v>1.0900000000000001</v>
      </c>
      <c r="L378" s="92"/>
      <c r="M378" s="79"/>
      <c r="N378" s="93"/>
      <c r="O378" s="94">
        <f t="shared" si="62"/>
        <v>99.69</v>
      </c>
    </row>
    <row r="379" spans="1:15" x14ac:dyDescent="0.2">
      <c r="A379" s="158" t="s">
        <v>346</v>
      </c>
      <c r="B379" s="77">
        <v>634</v>
      </c>
      <c r="C379" s="78">
        <f>SUM(B379*0.1)</f>
        <v>63.400000000000006</v>
      </c>
      <c r="D379" s="78">
        <v>7</v>
      </c>
      <c r="E379" s="78">
        <v>30</v>
      </c>
      <c r="F379" s="79">
        <f t="shared" si="60"/>
        <v>100.4</v>
      </c>
      <c r="G379" s="79"/>
      <c r="H379" s="80"/>
      <c r="I379" s="81">
        <f t="shared" si="63"/>
        <v>100.4</v>
      </c>
      <c r="J379" s="162"/>
      <c r="K379" s="163">
        <v>3.83</v>
      </c>
      <c r="L379" s="70"/>
      <c r="M379" s="71"/>
      <c r="O379" s="83">
        <f t="shared" si="62"/>
        <v>104.23</v>
      </c>
    </row>
    <row r="380" spans="1:15" x14ac:dyDescent="0.2">
      <c r="A380" s="146" t="s">
        <v>347</v>
      </c>
      <c r="B380" s="1">
        <v>630</v>
      </c>
      <c r="C380" s="104">
        <f>SUM(B380*0.1)</f>
        <v>63</v>
      </c>
      <c r="D380" s="104">
        <v>7</v>
      </c>
      <c r="E380" s="104">
        <v>30</v>
      </c>
      <c r="F380" s="71">
        <f>SUM(C380:E380)</f>
        <v>100</v>
      </c>
      <c r="G380" s="71"/>
      <c r="H380" s="22"/>
      <c r="I380" s="132">
        <f t="shared" si="63"/>
        <v>100</v>
      </c>
      <c r="J380" s="106"/>
      <c r="K380" s="215">
        <v>0.32</v>
      </c>
      <c r="L380" s="108"/>
      <c r="M380" s="118"/>
      <c r="N380" s="109"/>
      <c r="O380" s="110">
        <f t="shared" si="62"/>
        <v>100.32</v>
      </c>
    </row>
    <row r="381" spans="1:15" x14ac:dyDescent="0.2">
      <c r="A381" s="199" t="s">
        <v>348</v>
      </c>
      <c r="B381" s="116">
        <v>656</v>
      </c>
      <c r="C381" s="117">
        <f>SUM(B381*0.1)</f>
        <v>65.600000000000009</v>
      </c>
      <c r="D381" s="117">
        <v>7</v>
      </c>
      <c r="E381" s="117">
        <v>60</v>
      </c>
      <c r="F381" s="118">
        <f>SUM(C381:E383)</f>
        <v>199.10000000000002</v>
      </c>
      <c r="G381" s="118"/>
      <c r="H381" s="119"/>
      <c r="I381" s="169">
        <f>SUM(F381:F383-G381)</f>
        <v>199.10000000000002</v>
      </c>
      <c r="J381" s="39">
        <v>102.6</v>
      </c>
      <c r="K381" s="43">
        <v>5.91</v>
      </c>
      <c r="L381" s="109"/>
      <c r="M381" s="118"/>
      <c r="N381" s="109"/>
      <c r="O381" s="110">
        <f>SUM(I381:N383)</f>
        <v>307.2600000000001</v>
      </c>
    </row>
    <row r="382" spans="1:15" x14ac:dyDescent="0.2">
      <c r="A382" s="66"/>
      <c r="B382" s="1"/>
      <c r="C382" s="104"/>
      <c r="D382" s="104"/>
      <c r="E382" s="104"/>
      <c r="F382" s="71"/>
      <c r="G382" s="71"/>
      <c r="H382" s="67">
        <v>45320</v>
      </c>
      <c r="I382" s="132"/>
      <c r="J382" s="49">
        <v>-102.6</v>
      </c>
      <c r="K382" s="53">
        <v>-5.91</v>
      </c>
      <c r="M382" s="71"/>
      <c r="O382" s="83"/>
    </row>
    <row r="383" spans="1:15" x14ac:dyDescent="0.2">
      <c r="A383" s="84" t="s">
        <v>349</v>
      </c>
      <c r="B383" s="85">
        <v>665</v>
      </c>
      <c r="C383" s="86">
        <f>SUM(B383*0.1)</f>
        <v>66.5</v>
      </c>
      <c r="D383" s="86"/>
      <c r="E383" s="86"/>
      <c r="F383" s="87"/>
      <c r="G383" s="87"/>
      <c r="H383" s="88"/>
      <c r="I383" s="89"/>
      <c r="J383" s="191">
        <v>103.5</v>
      </c>
      <c r="K383" s="91">
        <v>4.66</v>
      </c>
      <c r="L383" s="74"/>
      <c r="M383" s="87"/>
      <c r="N383" s="74"/>
      <c r="O383" s="114"/>
    </row>
    <row r="384" spans="1:15" x14ac:dyDescent="0.2">
      <c r="A384" s="248" t="s">
        <v>350</v>
      </c>
      <c r="B384" s="85">
        <v>624</v>
      </c>
      <c r="C384" s="86">
        <f t="shared" ref="C384:C396" si="64">SUM(B384*0.1)</f>
        <v>62.400000000000006</v>
      </c>
      <c r="D384" s="86">
        <v>7</v>
      </c>
      <c r="E384" s="86">
        <v>30</v>
      </c>
      <c r="F384" s="87">
        <f t="shared" si="60"/>
        <v>99.4</v>
      </c>
      <c r="G384" s="87"/>
      <c r="H384" s="88"/>
      <c r="I384" s="89">
        <f t="shared" ref="I384:I400" si="65">SUM(F384-G384)</f>
        <v>99.4</v>
      </c>
      <c r="J384" s="87"/>
      <c r="K384" s="87"/>
      <c r="L384" s="73"/>
      <c r="M384" s="87"/>
      <c r="N384" s="74"/>
      <c r="O384" s="114">
        <f t="shared" si="62"/>
        <v>99.4</v>
      </c>
    </row>
    <row r="385" spans="1:15" x14ac:dyDescent="0.2">
      <c r="A385" s="229" t="s">
        <v>351</v>
      </c>
      <c r="B385" s="77">
        <v>628</v>
      </c>
      <c r="C385" s="78">
        <f t="shared" si="64"/>
        <v>62.800000000000004</v>
      </c>
      <c r="D385" s="78">
        <v>7</v>
      </c>
      <c r="E385" s="78">
        <v>30</v>
      </c>
      <c r="F385" s="79">
        <f t="shared" si="60"/>
        <v>99.800000000000011</v>
      </c>
      <c r="G385" s="79"/>
      <c r="H385" s="80"/>
      <c r="I385" s="81">
        <f t="shared" si="65"/>
        <v>99.800000000000011</v>
      </c>
      <c r="J385" s="162"/>
      <c r="K385" s="162"/>
      <c r="L385" s="92"/>
      <c r="M385" s="79"/>
      <c r="N385" s="93"/>
      <c r="O385" s="94">
        <f t="shared" si="62"/>
        <v>99.800000000000011</v>
      </c>
    </row>
    <row r="386" spans="1:15" x14ac:dyDescent="0.2">
      <c r="A386" s="46" t="s">
        <v>352</v>
      </c>
      <c r="B386" s="1">
        <v>675</v>
      </c>
      <c r="C386" s="104">
        <f t="shared" si="64"/>
        <v>67.5</v>
      </c>
      <c r="D386" s="104">
        <v>7</v>
      </c>
      <c r="E386" s="104">
        <v>30</v>
      </c>
      <c r="F386" s="71">
        <f t="shared" si="60"/>
        <v>104.5</v>
      </c>
      <c r="G386" s="71"/>
      <c r="H386" s="22"/>
      <c r="I386" s="132">
        <f t="shared" si="65"/>
        <v>104.5</v>
      </c>
      <c r="J386" s="257">
        <v>-75.88</v>
      </c>
      <c r="K386" s="106"/>
      <c r="L386" s="70"/>
      <c r="M386" s="71"/>
      <c r="O386" s="83">
        <f t="shared" si="62"/>
        <v>28.620000000000005</v>
      </c>
    </row>
    <row r="387" spans="1:15" x14ac:dyDescent="0.2">
      <c r="A387" s="208" t="s">
        <v>353</v>
      </c>
      <c r="B387" s="77">
        <v>624</v>
      </c>
      <c r="C387" s="78">
        <f t="shared" si="64"/>
        <v>62.400000000000006</v>
      </c>
      <c r="D387" s="78">
        <v>7</v>
      </c>
      <c r="E387" s="78">
        <v>30</v>
      </c>
      <c r="F387" s="79">
        <f>SUM(C387:E387)-60</f>
        <v>39.400000000000006</v>
      </c>
      <c r="G387" s="79"/>
      <c r="H387" s="80"/>
      <c r="I387" s="214">
        <f t="shared" si="65"/>
        <v>39.400000000000006</v>
      </c>
      <c r="J387" s="79"/>
      <c r="K387" s="173">
        <v>0.09</v>
      </c>
      <c r="L387" s="92"/>
      <c r="M387" s="78"/>
      <c r="N387" s="93"/>
      <c r="O387" s="94">
        <f t="shared" si="62"/>
        <v>39.490000000000009</v>
      </c>
    </row>
    <row r="388" spans="1:15" x14ac:dyDescent="0.2">
      <c r="A388" s="127" t="s">
        <v>354</v>
      </c>
      <c r="B388" s="47">
        <v>684</v>
      </c>
      <c r="C388" s="48">
        <f t="shared" si="64"/>
        <v>68.400000000000006</v>
      </c>
      <c r="D388" s="48">
        <v>7</v>
      </c>
      <c r="E388" s="48">
        <v>30</v>
      </c>
      <c r="F388" s="49">
        <f t="shared" si="60"/>
        <v>105.4</v>
      </c>
      <c r="G388" s="49">
        <v>105.4</v>
      </c>
      <c r="H388" s="50">
        <v>45470</v>
      </c>
      <c r="I388" s="129">
        <f t="shared" si="65"/>
        <v>0</v>
      </c>
      <c r="J388" s="49"/>
      <c r="K388" s="53"/>
      <c r="L388" s="101"/>
      <c r="M388" s="49"/>
      <c r="N388" s="54"/>
      <c r="O388" s="102">
        <f t="shared" si="62"/>
        <v>0</v>
      </c>
    </row>
    <row r="389" spans="1:15" x14ac:dyDescent="0.2">
      <c r="A389" s="167" t="s">
        <v>355</v>
      </c>
      <c r="B389" s="116">
        <v>620</v>
      </c>
      <c r="C389" s="117">
        <f t="shared" si="64"/>
        <v>62</v>
      </c>
      <c r="D389" s="117">
        <v>7</v>
      </c>
      <c r="E389" s="117">
        <v>30</v>
      </c>
      <c r="F389" s="118">
        <f t="shared" si="60"/>
        <v>99</v>
      </c>
      <c r="G389" s="118"/>
      <c r="H389" s="119"/>
      <c r="I389" s="169">
        <f t="shared" si="65"/>
        <v>99</v>
      </c>
      <c r="J389" s="39">
        <v>99</v>
      </c>
      <c r="K389" s="194">
        <v>6.37</v>
      </c>
      <c r="L389" s="108"/>
      <c r="M389" s="118"/>
      <c r="N389" s="109"/>
      <c r="O389" s="110">
        <f>SUM(I389:N390)</f>
        <v>99.02000000000001</v>
      </c>
    </row>
    <row r="390" spans="1:15" x14ac:dyDescent="0.2">
      <c r="A390" s="84"/>
      <c r="B390" s="85"/>
      <c r="C390" s="86"/>
      <c r="D390" s="86"/>
      <c r="E390" s="86"/>
      <c r="F390" s="87"/>
      <c r="G390" s="87"/>
      <c r="H390" s="180">
        <v>45350</v>
      </c>
      <c r="I390" s="89"/>
      <c r="J390" s="59">
        <v>-99</v>
      </c>
      <c r="K390" s="184">
        <v>-6.35</v>
      </c>
      <c r="L390" s="73"/>
      <c r="M390" s="87"/>
      <c r="N390" s="74"/>
      <c r="O390" s="114"/>
    </row>
    <row r="391" spans="1:15" x14ac:dyDescent="0.2">
      <c r="A391" s="103" t="s">
        <v>356</v>
      </c>
      <c r="B391" s="160">
        <v>690</v>
      </c>
      <c r="C391" s="104">
        <f t="shared" si="64"/>
        <v>69</v>
      </c>
      <c r="D391" s="104">
        <v>7</v>
      </c>
      <c r="E391" s="104">
        <v>30</v>
      </c>
      <c r="F391" s="71">
        <f t="shared" si="60"/>
        <v>106</v>
      </c>
      <c r="G391" s="71"/>
      <c r="H391" s="131"/>
      <c r="I391" s="132">
        <f t="shared" si="65"/>
        <v>106</v>
      </c>
      <c r="J391" s="49">
        <v>106</v>
      </c>
      <c r="K391" s="49">
        <v>6.9</v>
      </c>
      <c r="L391" s="70"/>
      <c r="M391" s="71"/>
      <c r="O391" s="83">
        <f>SUM(I391:N392)</f>
        <v>106</v>
      </c>
    </row>
    <row r="392" spans="1:15" x14ac:dyDescent="0.2">
      <c r="A392" s="103"/>
      <c r="B392" s="160"/>
      <c r="C392" s="104"/>
      <c r="D392" s="104"/>
      <c r="E392" s="104"/>
      <c r="F392" s="71"/>
      <c r="G392" s="71"/>
      <c r="H392" s="50">
        <v>45367</v>
      </c>
      <c r="I392" s="132"/>
      <c r="J392" s="49">
        <v>-106</v>
      </c>
      <c r="K392" s="49">
        <v>-6.9</v>
      </c>
      <c r="L392" s="70"/>
      <c r="M392" s="71"/>
      <c r="O392" s="83"/>
    </row>
    <row r="393" spans="1:15" x14ac:dyDescent="0.2">
      <c r="A393" s="76" t="s">
        <v>357</v>
      </c>
      <c r="B393" s="171">
        <v>588</v>
      </c>
      <c r="C393" s="231">
        <f t="shared" si="64"/>
        <v>58.800000000000004</v>
      </c>
      <c r="D393" s="231">
        <v>7</v>
      </c>
      <c r="E393" s="78">
        <v>30</v>
      </c>
      <c r="F393" s="79">
        <f t="shared" si="60"/>
        <v>95.800000000000011</v>
      </c>
      <c r="G393" s="79"/>
      <c r="H393" s="172"/>
      <c r="I393" s="81">
        <f t="shared" si="65"/>
        <v>95.800000000000011</v>
      </c>
      <c r="J393" s="82">
        <v>-88.8</v>
      </c>
      <c r="K393" s="79"/>
      <c r="L393" s="92"/>
      <c r="M393" s="79"/>
      <c r="N393" s="93"/>
      <c r="O393" s="94">
        <f t="shared" si="62"/>
        <v>7.0000000000000142</v>
      </c>
    </row>
    <row r="394" spans="1:15" x14ac:dyDescent="0.2">
      <c r="A394" s="127" t="s">
        <v>358</v>
      </c>
      <c r="B394" s="47">
        <v>673</v>
      </c>
      <c r="C394" s="48">
        <f t="shared" si="64"/>
        <v>67.3</v>
      </c>
      <c r="D394" s="48">
        <v>7</v>
      </c>
      <c r="E394" s="48">
        <v>30</v>
      </c>
      <c r="F394" s="49">
        <f t="shared" si="60"/>
        <v>104.3</v>
      </c>
      <c r="G394" s="49">
        <v>104.3</v>
      </c>
      <c r="H394" s="67">
        <v>45462</v>
      </c>
      <c r="I394" s="51">
        <f t="shared" si="65"/>
        <v>0</v>
      </c>
      <c r="J394" s="49"/>
      <c r="K394" s="53"/>
      <c r="L394" s="101"/>
      <c r="M394" s="49"/>
      <c r="N394" s="54"/>
      <c r="O394" s="102">
        <f t="shared" si="62"/>
        <v>0</v>
      </c>
    </row>
    <row r="395" spans="1:15" x14ac:dyDescent="0.2">
      <c r="A395" s="225" t="s">
        <v>359</v>
      </c>
      <c r="B395" s="77">
        <v>600</v>
      </c>
      <c r="C395" s="78">
        <f t="shared" si="64"/>
        <v>60</v>
      </c>
      <c r="D395" s="78">
        <v>7</v>
      </c>
      <c r="E395" s="78">
        <v>30</v>
      </c>
      <c r="F395" s="79">
        <f>SUM(C395:E395)</f>
        <v>97</v>
      </c>
      <c r="G395" s="79"/>
      <c r="H395" s="80"/>
      <c r="I395" s="214">
        <f t="shared" si="65"/>
        <v>97</v>
      </c>
      <c r="J395" s="79"/>
      <c r="K395" s="79"/>
      <c r="L395" s="92"/>
      <c r="M395" s="79"/>
      <c r="N395" s="93"/>
      <c r="O395" s="94">
        <f t="shared" si="62"/>
        <v>97</v>
      </c>
    </row>
    <row r="396" spans="1:15" x14ac:dyDescent="0.2">
      <c r="A396" s="66" t="s">
        <v>360</v>
      </c>
      <c r="B396" s="1">
        <v>635</v>
      </c>
      <c r="C396" s="104">
        <f t="shared" si="64"/>
        <v>63.5</v>
      </c>
      <c r="D396" s="104">
        <v>7</v>
      </c>
      <c r="E396" s="104">
        <v>30</v>
      </c>
      <c r="F396" s="71">
        <f>SUM(C396:E396)</f>
        <v>100.5</v>
      </c>
      <c r="G396" s="71"/>
      <c r="H396" s="22"/>
      <c r="I396" s="105">
        <f t="shared" si="65"/>
        <v>100.5</v>
      </c>
      <c r="J396" s="71"/>
      <c r="K396" s="159">
        <v>3.05</v>
      </c>
      <c r="L396" s="70"/>
      <c r="M396" s="71"/>
      <c r="O396" s="83">
        <f t="shared" si="62"/>
        <v>103.55</v>
      </c>
    </row>
    <row r="397" spans="1:15" x14ac:dyDescent="0.2">
      <c r="A397" s="76" t="s">
        <v>361</v>
      </c>
      <c r="B397" s="77">
        <v>730</v>
      </c>
      <c r="C397" s="78">
        <f>SUM(B397*0.1)</f>
        <v>73</v>
      </c>
      <c r="D397" s="78">
        <v>7</v>
      </c>
      <c r="E397" s="78">
        <v>30</v>
      </c>
      <c r="F397" s="79">
        <f>SUM(C397:E397)</f>
        <v>110</v>
      </c>
      <c r="G397" s="79"/>
      <c r="H397" s="172"/>
      <c r="I397" s="214">
        <f t="shared" si="65"/>
        <v>110</v>
      </c>
      <c r="J397" s="82">
        <v>-8.98</v>
      </c>
      <c r="K397" s="79"/>
      <c r="L397" s="92"/>
      <c r="M397" s="79"/>
      <c r="N397" s="93"/>
      <c r="O397" s="94">
        <f t="shared" si="62"/>
        <v>101.02</v>
      </c>
    </row>
    <row r="398" spans="1:15" x14ac:dyDescent="0.2">
      <c r="A398" s="146" t="s">
        <v>362</v>
      </c>
      <c r="B398" s="1">
        <v>780</v>
      </c>
      <c r="C398" s="104">
        <f>SUM(B398*0.1)</f>
        <v>78</v>
      </c>
      <c r="D398" s="104">
        <v>7</v>
      </c>
      <c r="E398" s="104">
        <v>30</v>
      </c>
      <c r="F398" s="106">
        <f>SUM(C398:E398)</f>
        <v>115</v>
      </c>
      <c r="G398" s="106"/>
      <c r="H398" s="22"/>
      <c r="I398" s="132">
        <f t="shared" si="65"/>
        <v>115</v>
      </c>
      <c r="J398" s="71"/>
      <c r="K398" s="159">
        <v>2.4500000000000002</v>
      </c>
      <c r="L398" s="70"/>
      <c r="M398" s="71"/>
      <c r="O398" s="83">
        <f t="shared" si="62"/>
        <v>117.45</v>
      </c>
    </row>
    <row r="399" spans="1:15" x14ac:dyDescent="0.2">
      <c r="A399" s="167" t="s">
        <v>363</v>
      </c>
      <c r="B399" s="116">
        <v>1160</v>
      </c>
      <c r="C399" s="117">
        <f>SUM(B399*0.1)</f>
        <v>116</v>
      </c>
      <c r="D399" s="117">
        <v>7</v>
      </c>
      <c r="E399" s="117">
        <v>30</v>
      </c>
      <c r="F399" s="118">
        <f>SUM(C399:E399)</f>
        <v>153</v>
      </c>
      <c r="G399" s="118"/>
      <c r="H399" s="168"/>
      <c r="I399" s="169">
        <f t="shared" si="65"/>
        <v>153</v>
      </c>
      <c r="J399" s="118"/>
      <c r="K399" s="194">
        <v>1.01</v>
      </c>
      <c r="L399" s="92"/>
      <c r="M399" s="79"/>
      <c r="N399" s="93"/>
      <c r="O399" s="94">
        <f t="shared" si="62"/>
        <v>154.01</v>
      </c>
    </row>
    <row r="400" spans="1:15" x14ac:dyDescent="0.2">
      <c r="A400" s="199" t="s">
        <v>364</v>
      </c>
      <c r="B400" s="116">
        <v>550</v>
      </c>
      <c r="C400" s="117">
        <f>(SUM(B400:B401))*0.1</f>
        <v>127</v>
      </c>
      <c r="D400" s="117">
        <v>7</v>
      </c>
      <c r="E400" s="117">
        <v>120</v>
      </c>
      <c r="F400" s="118">
        <f>SUM(C400:E401)</f>
        <v>254</v>
      </c>
      <c r="G400" s="118"/>
      <c r="H400" s="168"/>
      <c r="I400" s="120">
        <f t="shared" si="65"/>
        <v>254</v>
      </c>
      <c r="J400" s="118"/>
      <c r="K400" s="194">
        <v>5.95</v>
      </c>
      <c r="L400" s="70"/>
      <c r="M400" s="71"/>
      <c r="O400" s="83">
        <f>SUM(I400:N403)</f>
        <v>453.01</v>
      </c>
    </row>
    <row r="401" spans="1:15" x14ac:dyDescent="0.2">
      <c r="A401" s="66" t="s">
        <v>365</v>
      </c>
      <c r="B401" s="1">
        <v>720</v>
      </c>
      <c r="C401" s="104"/>
      <c r="D401" s="104"/>
      <c r="E401" s="104"/>
      <c r="F401" s="71"/>
      <c r="G401" s="71"/>
      <c r="H401" s="131"/>
      <c r="I401" s="105"/>
      <c r="J401" s="71"/>
      <c r="K401" s="159"/>
      <c r="L401" s="70"/>
      <c r="M401" s="71"/>
      <c r="O401" s="83"/>
    </row>
    <row r="402" spans="1:15" x14ac:dyDescent="0.2">
      <c r="A402" s="146" t="s">
        <v>366</v>
      </c>
      <c r="B402" s="1">
        <v>1065</v>
      </c>
      <c r="C402" s="104">
        <f>(SUM(B402:B403))*0.1</f>
        <v>184.5</v>
      </c>
      <c r="D402" s="104"/>
      <c r="E402" s="104"/>
      <c r="F402" s="71">
        <f>SUM(C402:E403)</f>
        <v>184.5</v>
      </c>
      <c r="G402" s="71"/>
      <c r="H402" s="22"/>
      <c r="I402" s="132">
        <f>SUM(F402-G402)</f>
        <v>184.5</v>
      </c>
      <c r="J402" s="106"/>
      <c r="K402" s="159">
        <v>8.56</v>
      </c>
      <c r="L402" s="70"/>
      <c r="M402" s="71"/>
      <c r="O402" s="83"/>
    </row>
    <row r="403" spans="1:15" x14ac:dyDescent="0.2">
      <c r="A403" s="182" t="s">
        <v>367</v>
      </c>
      <c r="B403" s="85">
        <v>780</v>
      </c>
      <c r="C403" s="86"/>
      <c r="D403" s="86"/>
      <c r="E403" s="86"/>
      <c r="F403" s="87"/>
      <c r="G403" s="87"/>
      <c r="H403" s="88"/>
      <c r="I403" s="89"/>
      <c r="J403" s="90"/>
      <c r="K403" s="62"/>
      <c r="L403" s="70"/>
      <c r="M403" s="71"/>
      <c r="O403" s="83"/>
    </row>
    <row r="404" spans="1:15" x14ac:dyDescent="0.2">
      <c r="A404" s="146" t="s">
        <v>368</v>
      </c>
      <c r="B404" s="1">
        <v>1383</v>
      </c>
      <c r="C404" s="104">
        <f>SUM(B404*0.1)</f>
        <v>138.30000000000001</v>
      </c>
      <c r="D404" s="104">
        <v>7</v>
      </c>
      <c r="E404" s="104">
        <v>30</v>
      </c>
      <c r="F404" s="71">
        <f>SUM(C404:E404)</f>
        <v>175.3</v>
      </c>
      <c r="G404" s="71"/>
      <c r="H404" s="131"/>
      <c r="I404" s="132">
        <f>SUM(F404-G404)</f>
        <v>175.3</v>
      </c>
      <c r="J404" s="106"/>
      <c r="K404" s="215">
        <v>2.77</v>
      </c>
      <c r="L404" s="108"/>
      <c r="M404" s="118"/>
      <c r="N404" s="109"/>
      <c r="O404" s="110">
        <f>SUM(I404:N405)</f>
        <v>178.07000000000002</v>
      </c>
    </row>
    <row r="405" spans="1:15" x14ac:dyDescent="0.2">
      <c r="A405" s="84"/>
      <c r="B405" s="85"/>
      <c r="C405" s="86"/>
      <c r="D405" s="86"/>
      <c r="E405" s="86"/>
      <c r="F405" s="87"/>
      <c r="G405" s="87"/>
      <c r="H405" s="207"/>
      <c r="I405" s="89"/>
      <c r="J405" s="90"/>
      <c r="K405" s="191"/>
      <c r="L405" s="73"/>
      <c r="M405" s="87"/>
      <c r="N405" s="74"/>
      <c r="O405" s="114"/>
    </row>
    <row r="406" spans="1:15" x14ac:dyDescent="0.2">
      <c r="A406" s="195" t="s">
        <v>369</v>
      </c>
      <c r="B406" s="47">
        <v>620</v>
      </c>
      <c r="C406" s="48">
        <f>SUM(B406*0.1)</f>
        <v>62</v>
      </c>
      <c r="D406" s="48">
        <v>7</v>
      </c>
      <c r="E406" s="38">
        <v>30</v>
      </c>
      <c r="F406" s="49">
        <f>SUM(C406:E406)</f>
        <v>99</v>
      </c>
      <c r="G406" s="49">
        <v>99</v>
      </c>
      <c r="H406" s="50">
        <v>45467</v>
      </c>
      <c r="I406" s="129">
        <f>SUM(F406-G406)</f>
        <v>0</v>
      </c>
      <c r="J406" s="49"/>
      <c r="K406" s="53"/>
      <c r="L406" s="101"/>
      <c r="M406" s="49"/>
      <c r="N406" s="54"/>
      <c r="O406" s="102">
        <f t="shared" si="62"/>
        <v>0</v>
      </c>
    </row>
    <row r="407" spans="1:15" x14ac:dyDescent="0.2">
      <c r="A407" s="76" t="s">
        <v>370</v>
      </c>
      <c r="B407" s="77">
        <v>1082</v>
      </c>
      <c r="C407" s="162">
        <f>SUM(B407*0.1)</f>
        <v>108.2</v>
      </c>
      <c r="D407" s="162">
        <v>7</v>
      </c>
      <c r="E407" s="162">
        <v>30</v>
      </c>
      <c r="F407" s="79">
        <f>SUM(C407:E407)</f>
        <v>145.19999999999999</v>
      </c>
      <c r="G407" s="79"/>
      <c r="H407" s="172"/>
      <c r="I407" s="81">
        <f>SUM(F407-G407)</f>
        <v>145.19999999999999</v>
      </c>
      <c r="J407" s="82">
        <v>-0.33</v>
      </c>
      <c r="K407" s="79"/>
      <c r="L407" s="92"/>
      <c r="M407" s="79"/>
      <c r="N407" s="93"/>
      <c r="O407" s="94">
        <f t="shared" si="62"/>
        <v>144.86999999999998</v>
      </c>
    </row>
    <row r="408" spans="1:15" x14ac:dyDescent="0.2">
      <c r="A408" s="198" t="s">
        <v>371</v>
      </c>
      <c r="B408" s="1">
        <v>620</v>
      </c>
      <c r="C408" s="104">
        <f>(SUM(B408:B409))*0.1</f>
        <v>124</v>
      </c>
      <c r="D408" s="104">
        <v>7</v>
      </c>
      <c r="E408" s="104">
        <v>60</v>
      </c>
      <c r="F408" s="71">
        <f>SUM(C408:E409)</f>
        <v>191</v>
      </c>
      <c r="G408" s="71"/>
      <c r="H408" s="131"/>
      <c r="I408" s="105">
        <f>SUM(F408-G408)</f>
        <v>191</v>
      </c>
      <c r="J408" s="71"/>
      <c r="K408" s="71"/>
      <c r="L408" s="70"/>
      <c r="M408" s="71"/>
      <c r="O408" s="83">
        <f>SUM(I408:N409)</f>
        <v>191</v>
      </c>
    </row>
    <row r="409" spans="1:15" x14ac:dyDescent="0.2">
      <c r="A409" s="179" t="s">
        <v>372</v>
      </c>
      <c r="B409" s="192">
        <v>620</v>
      </c>
      <c r="C409" s="234"/>
      <c r="D409" s="234"/>
      <c r="E409" s="90"/>
      <c r="F409" s="90"/>
      <c r="G409" s="90"/>
      <c r="H409" s="207"/>
      <c r="I409" s="89"/>
      <c r="J409" s="90"/>
      <c r="K409" s="90"/>
      <c r="L409" s="70"/>
      <c r="M409" s="106"/>
      <c r="O409" s="83"/>
    </row>
    <row r="410" spans="1:15" x14ac:dyDescent="0.2">
      <c r="A410" s="198" t="s">
        <v>373</v>
      </c>
      <c r="B410" s="1">
        <v>663</v>
      </c>
      <c r="C410" s="174">
        <f>(SUM(B410:B411))*0.1</f>
        <v>124.5</v>
      </c>
      <c r="D410" s="104">
        <v>7</v>
      </c>
      <c r="E410" s="193">
        <v>60</v>
      </c>
      <c r="F410" s="193">
        <f>SUM(C410:E411)</f>
        <v>191.5</v>
      </c>
      <c r="G410" s="71"/>
      <c r="H410" s="131"/>
      <c r="I410" s="169">
        <f>SUM(F410-G410)</f>
        <v>191.5</v>
      </c>
      <c r="J410" s="121"/>
      <c r="K410" s="106"/>
      <c r="L410" s="108"/>
      <c r="M410" s="118"/>
      <c r="N410" s="109"/>
      <c r="O410" s="110">
        <f>SUM(I410:N411)</f>
        <v>191.5</v>
      </c>
    </row>
    <row r="411" spans="1:15" x14ac:dyDescent="0.2">
      <c r="A411" s="198" t="s">
        <v>374</v>
      </c>
      <c r="B411" s="1">
        <v>582</v>
      </c>
      <c r="C411" s="104"/>
      <c r="D411" s="104"/>
      <c r="E411" s="104"/>
      <c r="F411" s="71"/>
      <c r="G411" s="71"/>
      <c r="H411" s="131"/>
      <c r="I411" s="89"/>
      <c r="J411" s="90"/>
      <c r="K411" s="90"/>
      <c r="L411" s="73"/>
      <c r="M411" s="87"/>
      <c r="N411" s="74"/>
      <c r="O411" s="114"/>
    </row>
    <row r="412" spans="1:15" x14ac:dyDescent="0.2">
      <c r="A412" s="229" t="s">
        <v>375</v>
      </c>
      <c r="B412" s="77">
        <v>1200</v>
      </c>
      <c r="C412" s="78">
        <f t="shared" ref="C412:C417" si="66">SUM(B412*0.1)</f>
        <v>120</v>
      </c>
      <c r="D412" s="78">
        <v>7</v>
      </c>
      <c r="E412" s="78">
        <v>30</v>
      </c>
      <c r="F412" s="79">
        <f t="shared" ref="F412:F421" si="67">SUM(C412:E412)</f>
        <v>157</v>
      </c>
      <c r="G412" s="79"/>
      <c r="H412" s="172"/>
      <c r="I412" s="81">
        <f t="shared" ref="I412:I424" si="68">SUM(F412-G412)</f>
        <v>157</v>
      </c>
      <c r="J412" s="79"/>
      <c r="K412" s="79"/>
      <c r="L412" s="70"/>
      <c r="M412" s="71"/>
      <c r="O412" s="83">
        <f t="shared" si="62"/>
        <v>157</v>
      </c>
    </row>
    <row r="413" spans="1:15" x14ac:dyDescent="0.2">
      <c r="A413" s="198" t="s">
        <v>376</v>
      </c>
      <c r="B413" s="1">
        <v>1200</v>
      </c>
      <c r="C413" s="104">
        <f t="shared" si="66"/>
        <v>120</v>
      </c>
      <c r="D413" s="104">
        <v>7</v>
      </c>
      <c r="E413" s="104">
        <v>30</v>
      </c>
      <c r="F413" s="71">
        <f t="shared" si="67"/>
        <v>157</v>
      </c>
      <c r="G413" s="71"/>
      <c r="H413" s="22"/>
      <c r="I413" s="105">
        <f t="shared" si="68"/>
        <v>157</v>
      </c>
      <c r="J413" s="71"/>
      <c r="K413" s="193"/>
      <c r="L413" s="108"/>
      <c r="M413" s="118"/>
      <c r="N413" s="109"/>
      <c r="O413" s="110">
        <f t="shared" si="62"/>
        <v>157</v>
      </c>
    </row>
    <row r="414" spans="1:15" x14ac:dyDescent="0.2">
      <c r="A414" s="167" t="s">
        <v>377</v>
      </c>
      <c r="B414" s="185">
        <v>651</v>
      </c>
      <c r="C414" s="117">
        <f t="shared" si="66"/>
        <v>65.100000000000009</v>
      </c>
      <c r="D414" s="121">
        <v>7</v>
      </c>
      <c r="E414" s="121">
        <v>90</v>
      </c>
      <c r="F414" s="118">
        <f>SUM(C414:E416)</f>
        <v>303.60000000000002</v>
      </c>
      <c r="G414" s="247"/>
      <c r="H414" s="266"/>
      <c r="I414" s="169">
        <f t="shared" si="68"/>
        <v>303.60000000000002</v>
      </c>
      <c r="J414" s="121"/>
      <c r="K414" s="170">
        <v>9.77</v>
      </c>
      <c r="L414" s="108"/>
      <c r="M414" s="247"/>
      <c r="N414" s="109"/>
      <c r="O414" s="110">
        <f>SUM(I414:N416)</f>
        <v>313.37</v>
      </c>
    </row>
    <row r="415" spans="1:15" x14ac:dyDescent="0.2">
      <c r="A415" s="66" t="s">
        <v>378</v>
      </c>
      <c r="B415" s="1">
        <v>796</v>
      </c>
      <c r="C415" s="104">
        <f t="shared" si="66"/>
        <v>79.600000000000009</v>
      </c>
      <c r="D415" s="104"/>
      <c r="E415" s="106"/>
      <c r="F415" s="71"/>
      <c r="G415" s="193"/>
      <c r="H415" s="280"/>
      <c r="I415" s="132"/>
      <c r="J415" s="106"/>
      <c r="K415" s="215"/>
      <c r="L415" s="70"/>
      <c r="M415" s="193"/>
      <c r="O415" s="83"/>
    </row>
    <row r="416" spans="1:15" x14ac:dyDescent="0.2">
      <c r="A416" s="146" t="s">
        <v>379</v>
      </c>
      <c r="B416" s="1">
        <v>619</v>
      </c>
      <c r="C416" s="104">
        <f t="shared" si="66"/>
        <v>61.900000000000006</v>
      </c>
      <c r="D416" s="104"/>
      <c r="E416" s="104"/>
      <c r="F416" s="71"/>
      <c r="G416" s="71"/>
      <c r="H416" s="232"/>
      <c r="I416" s="132"/>
      <c r="J416" s="106"/>
      <c r="K416" s="159"/>
      <c r="L416" s="70"/>
      <c r="M416" s="71"/>
      <c r="O416" s="83"/>
    </row>
    <row r="417" spans="1:15" x14ac:dyDescent="0.2">
      <c r="A417" s="243" t="s">
        <v>380</v>
      </c>
      <c r="B417" s="116">
        <v>1052</v>
      </c>
      <c r="C417" s="117">
        <f t="shared" si="66"/>
        <v>105.2</v>
      </c>
      <c r="D417" s="117">
        <v>7</v>
      </c>
      <c r="E417" s="117">
        <v>30</v>
      </c>
      <c r="F417" s="118">
        <f t="shared" si="67"/>
        <v>142.19999999999999</v>
      </c>
      <c r="G417" s="118"/>
      <c r="H417" s="119"/>
      <c r="I417" s="169">
        <f t="shared" si="68"/>
        <v>142.19999999999999</v>
      </c>
      <c r="J417" s="39">
        <v>284.39999999999998</v>
      </c>
      <c r="K417" s="43">
        <v>14.08</v>
      </c>
      <c r="L417" s="109"/>
      <c r="M417" s="118"/>
      <c r="N417" s="109"/>
      <c r="O417" s="110">
        <f>SUM(I417:N418)</f>
        <v>142.19999999999996</v>
      </c>
    </row>
    <row r="418" spans="1:15" x14ac:dyDescent="0.2">
      <c r="A418" s="248"/>
      <c r="B418" s="85"/>
      <c r="C418" s="86"/>
      <c r="D418" s="86"/>
      <c r="E418" s="86"/>
      <c r="F418" s="87"/>
      <c r="G418" s="87"/>
      <c r="H418" s="180">
        <v>45372</v>
      </c>
      <c r="I418" s="89"/>
      <c r="J418" s="59">
        <v>-284.39999999999998</v>
      </c>
      <c r="K418" s="63">
        <v>-14.08</v>
      </c>
      <c r="L418" s="74"/>
      <c r="M418" s="87"/>
      <c r="N418" s="74"/>
      <c r="O418" s="114"/>
    </row>
    <row r="419" spans="1:15" x14ac:dyDescent="0.2">
      <c r="A419" s="182" t="s">
        <v>381</v>
      </c>
      <c r="B419" s="85">
        <v>956</v>
      </c>
      <c r="C419" s="86">
        <f>SUM(B419*0.1)</f>
        <v>95.600000000000009</v>
      </c>
      <c r="D419" s="86">
        <v>7</v>
      </c>
      <c r="E419" s="86">
        <v>30</v>
      </c>
      <c r="F419" s="87">
        <f t="shared" si="67"/>
        <v>132.60000000000002</v>
      </c>
      <c r="G419" s="87"/>
      <c r="H419" s="207"/>
      <c r="I419" s="89">
        <f t="shared" si="68"/>
        <v>132.60000000000002</v>
      </c>
      <c r="J419" s="62">
        <v>0.44</v>
      </c>
      <c r="K419" s="62">
        <v>0.02</v>
      </c>
      <c r="L419" s="70"/>
      <c r="M419" s="71"/>
      <c r="O419" s="83">
        <f t="shared" si="62"/>
        <v>133.06000000000003</v>
      </c>
    </row>
    <row r="420" spans="1:15" x14ac:dyDescent="0.2">
      <c r="A420" s="179" t="s">
        <v>382</v>
      </c>
      <c r="B420" s="85">
        <v>1100</v>
      </c>
      <c r="C420" s="86">
        <f>SUM(B420*0.1)</f>
        <v>110</v>
      </c>
      <c r="D420" s="86">
        <v>7</v>
      </c>
      <c r="E420" s="86">
        <v>30</v>
      </c>
      <c r="F420" s="87">
        <f t="shared" si="67"/>
        <v>147</v>
      </c>
      <c r="G420" s="87"/>
      <c r="H420" s="207"/>
      <c r="I420" s="89">
        <f t="shared" si="68"/>
        <v>147</v>
      </c>
      <c r="J420" s="87"/>
      <c r="K420" s="87"/>
      <c r="L420" s="92"/>
      <c r="M420" s="79"/>
      <c r="N420" s="93"/>
      <c r="O420" s="94">
        <f t="shared" si="62"/>
        <v>147</v>
      </c>
    </row>
    <row r="421" spans="1:15" x14ac:dyDescent="0.2">
      <c r="A421" s="195" t="s">
        <v>383</v>
      </c>
      <c r="B421" s="47">
        <v>740</v>
      </c>
      <c r="C421" s="48">
        <f>SUM(B421*0.1)</f>
        <v>74</v>
      </c>
      <c r="D421" s="48">
        <v>7</v>
      </c>
      <c r="E421" s="38">
        <v>30</v>
      </c>
      <c r="F421" s="49">
        <f t="shared" si="67"/>
        <v>111</v>
      </c>
      <c r="G421" s="49">
        <v>111</v>
      </c>
      <c r="H421" s="50">
        <v>45468</v>
      </c>
      <c r="I421" s="51">
        <f t="shared" si="68"/>
        <v>0</v>
      </c>
      <c r="J421" s="49"/>
      <c r="K421" s="53"/>
      <c r="L421" s="101"/>
      <c r="M421" s="49"/>
      <c r="N421" s="54"/>
      <c r="O421" s="102">
        <f t="shared" si="62"/>
        <v>0</v>
      </c>
    </row>
    <row r="422" spans="1:15" x14ac:dyDescent="0.2">
      <c r="A422" s="123" t="s">
        <v>384</v>
      </c>
      <c r="B422" s="37">
        <v>610</v>
      </c>
      <c r="C422" s="38">
        <f>(SUM(B422:B423))*0.1</f>
        <v>121.5</v>
      </c>
      <c r="D422" s="38">
        <v>7</v>
      </c>
      <c r="E422" s="38">
        <v>60</v>
      </c>
      <c r="F422" s="39">
        <f>SUM(C422:E423)</f>
        <v>188.5</v>
      </c>
      <c r="G422" s="39">
        <v>188.5</v>
      </c>
      <c r="H422" s="186">
        <v>45468</v>
      </c>
      <c r="I422" s="41">
        <f t="shared" si="68"/>
        <v>0</v>
      </c>
      <c r="J422" s="178"/>
      <c r="K422" s="136">
        <v>0.1</v>
      </c>
      <c r="L422" s="177"/>
      <c r="M422" s="39"/>
      <c r="N422" s="44"/>
      <c r="O422" s="126">
        <f>SUM(I422:N423)</f>
        <v>0</v>
      </c>
    </row>
    <row r="423" spans="1:15" x14ac:dyDescent="0.2">
      <c r="A423" s="95" t="s">
        <v>385</v>
      </c>
      <c r="B423" s="96">
        <v>605</v>
      </c>
      <c r="C423" s="97"/>
      <c r="D423" s="97"/>
      <c r="E423" s="98"/>
      <c r="F423" s="98"/>
      <c r="G423" s="98"/>
      <c r="H423" s="242">
        <v>45468</v>
      </c>
      <c r="I423" s="51"/>
      <c r="J423" s="148"/>
      <c r="K423" s="151">
        <v>-0.1</v>
      </c>
      <c r="L423" s="196"/>
      <c r="M423" s="98"/>
      <c r="N423" s="64"/>
      <c r="O423" s="130"/>
    </row>
    <row r="424" spans="1:15" x14ac:dyDescent="0.2">
      <c r="A424" s="103" t="s">
        <v>386</v>
      </c>
      <c r="B424" s="1">
        <v>1087</v>
      </c>
      <c r="C424" s="104">
        <f>SUM(B424*0.1)</f>
        <v>108.7</v>
      </c>
      <c r="D424" s="104">
        <v>7</v>
      </c>
      <c r="E424" s="104">
        <v>30</v>
      </c>
      <c r="F424" s="71">
        <f>SUM(C424:E424)</f>
        <v>145.69999999999999</v>
      </c>
      <c r="G424" s="71"/>
      <c r="H424" s="131"/>
      <c r="I424" s="169">
        <f t="shared" si="68"/>
        <v>145.69999999999999</v>
      </c>
      <c r="J424" s="118"/>
      <c r="K424" s="118"/>
      <c r="L424" s="70"/>
      <c r="M424" s="71"/>
      <c r="O424" s="83">
        <f t="shared" si="62"/>
        <v>145.69999999999999</v>
      </c>
    </row>
    <row r="425" spans="1:15" x14ac:dyDescent="0.2">
      <c r="A425" s="208" t="s">
        <v>387</v>
      </c>
      <c r="B425" s="77">
        <v>827</v>
      </c>
      <c r="C425" s="78">
        <f>SUM(B425*0.1)</f>
        <v>82.7</v>
      </c>
      <c r="D425" s="78">
        <v>7</v>
      </c>
      <c r="E425" s="78">
        <v>30</v>
      </c>
      <c r="F425" s="79">
        <f>SUM(C425:E425)</f>
        <v>119.7</v>
      </c>
      <c r="G425" s="79"/>
      <c r="H425" s="172"/>
      <c r="I425" s="214">
        <f>SUM(F425-G425)</f>
        <v>119.7</v>
      </c>
      <c r="J425" s="79"/>
      <c r="K425" s="163">
        <v>3.9</v>
      </c>
      <c r="L425" s="92"/>
      <c r="M425" s="79"/>
      <c r="N425" s="93"/>
      <c r="O425" s="94">
        <f t="shared" si="62"/>
        <v>123.60000000000001</v>
      </c>
    </row>
    <row r="426" spans="1:15" x14ac:dyDescent="0.2">
      <c r="A426" s="66" t="s">
        <v>388</v>
      </c>
      <c r="B426" s="1">
        <v>626</v>
      </c>
      <c r="C426" s="174">
        <f>SUM(B426*0.1)</f>
        <v>62.6</v>
      </c>
      <c r="D426" s="104">
        <v>7</v>
      </c>
      <c r="E426" s="104">
        <v>30</v>
      </c>
      <c r="F426" s="193">
        <f>SUM(C426:E426)</f>
        <v>99.6</v>
      </c>
      <c r="G426" s="71"/>
      <c r="H426" s="22"/>
      <c r="I426" s="214">
        <f>SUM(F426-G426)</f>
        <v>99.6</v>
      </c>
      <c r="J426" s="71"/>
      <c r="K426" s="159">
        <v>0.11</v>
      </c>
      <c r="L426" s="70"/>
      <c r="M426" s="71"/>
      <c r="O426" s="83">
        <f t="shared" si="62"/>
        <v>99.71</v>
      </c>
    </row>
    <row r="427" spans="1:15" x14ac:dyDescent="0.2">
      <c r="A427" s="225" t="s">
        <v>389</v>
      </c>
      <c r="B427" s="77">
        <v>633</v>
      </c>
      <c r="C427" s="78">
        <f>SUM(B427*0.1)</f>
        <v>63.300000000000004</v>
      </c>
      <c r="D427" s="78">
        <v>7</v>
      </c>
      <c r="E427" s="78">
        <v>30</v>
      </c>
      <c r="F427" s="79">
        <f>SUM(C427:E427)</f>
        <v>100.30000000000001</v>
      </c>
      <c r="G427" s="79"/>
      <c r="H427" s="80"/>
      <c r="I427" s="214">
        <f>SUM(F427-G427)</f>
        <v>100.30000000000001</v>
      </c>
      <c r="J427" s="79"/>
      <c r="K427" s="79"/>
      <c r="L427" s="92"/>
      <c r="M427" s="79"/>
      <c r="N427" s="93"/>
      <c r="O427" s="94">
        <f t="shared" si="62"/>
        <v>100.30000000000001</v>
      </c>
    </row>
    <row r="428" spans="1:15" x14ac:dyDescent="0.2">
      <c r="A428" s="198" t="s">
        <v>390</v>
      </c>
      <c r="B428" s="160">
        <v>676</v>
      </c>
      <c r="C428" s="174">
        <f>(SUM(B428:B429))*0.1</f>
        <v>76.900000000000006</v>
      </c>
      <c r="D428" s="174">
        <v>7</v>
      </c>
      <c r="E428" s="106">
        <v>30</v>
      </c>
      <c r="F428" s="106">
        <f>SUM(C428:E429)</f>
        <v>113.9</v>
      </c>
      <c r="G428" s="106"/>
      <c r="H428" s="131"/>
      <c r="I428" s="132">
        <f>SUM(F428-G428)</f>
        <v>113.9</v>
      </c>
      <c r="J428" s="106"/>
      <c r="K428" s="106"/>
      <c r="L428" s="70"/>
      <c r="M428" s="106"/>
      <c r="O428" s="83">
        <f>SUM(I428:N429)</f>
        <v>113.9</v>
      </c>
    </row>
    <row r="429" spans="1:15" x14ac:dyDescent="0.2">
      <c r="A429" s="248"/>
      <c r="B429" s="85">
        <v>93</v>
      </c>
      <c r="C429" s="86"/>
      <c r="D429" s="234"/>
      <c r="E429" s="241"/>
      <c r="F429" s="241"/>
      <c r="G429" s="241"/>
      <c r="H429" s="207"/>
      <c r="I429" s="89"/>
      <c r="J429" s="90"/>
      <c r="K429" s="90"/>
      <c r="L429" s="70"/>
      <c r="M429" s="106"/>
      <c r="O429" s="83"/>
    </row>
    <row r="430" spans="1:15" x14ac:dyDescent="0.2">
      <c r="A430" s="146" t="s">
        <v>391</v>
      </c>
      <c r="B430" s="160">
        <v>740</v>
      </c>
      <c r="C430" s="104">
        <f>SUM(B430*0.1)</f>
        <v>74</v>
      </c>
      <c r="D430" s="104">
        <v>7</v>
      </c>
      <c r="E430" s="104">
        <v>30</v>
      </c>
      <c r="F430" s="71">
        <f>SUM(C430:E430)</f>
        <v>111</v>
      </c>
      <c r="G430" s="71"/>
      <c r="H430" s="131"/>
      <c r="I430" s="132">
        <f>SUM(F430-G430)</f>
        <v>111</v>
      </c>
      <c r="J430" s="71"/>
      <c r="K430" s="215">
        <v>3.93</v>
      </c>
      <c r="L430" s="92"/>
      <c r="M430" s="79"/>
      <c r="N430" s="93"/>
      <c r="O430" s="94">
        <f t="shared" ref="O430:O494" si="69">SUM(I430:N430)</f>
        <v>114.93</v>
      </c>
    </row>
    <row r="431" spans="1:15" x14ac:dyDescent="0.2">
      <c r="A431" s="123" t="s">
        <v>392</v>
      </c>
      <c r="B431" s="124">
        <v>740</v>
      </c>
      <c r="C431" s="178">
        <f>SUM(B431*0.1)</f>
        <v>74</v>
      </c>
      <c r="D431" s="178">
        <v>7</v>
      </c>
      <c r="E431" s="178">
        <v>30</v>
      </c>
      <c r="F431" s="39">
        <f>SUM(C431:E431)</f>
        <v>111</v>
      </c>
      <c r="G431" s="39">
        <v>111</v>
      </c>
      <c r="H431" s="40">
        <v>45468</v>
      </c>
      <c r="I431" s="41">
        <f>SUM(F431-G431)</f>
        <v>0</v>
      </c>
      <c r="J431" s="39"/>
      <c r="K431" s="43"/>
      <c r="L431" s="101"/>
      <c r="M431" s="49"/>
      <c r="N431" s="54"/>
      <c r="O431" s="102">
        <f t="shared" si="69"/>
        <v>0</v>
      </c>
    </row>
    <row r="432" spans="1:15" x14ac:dyDescent="0.2">
      <c r="A432" s="218" t="s">
        <v>393</v>
      </c>
      <c r="B432" s="171">
        <v>1200</v>
      </c>
      <c r="C432" s="231">
        <f>SUM(B432*0.1)</f>
        <v>120</v>
      </c>
      <c r="D432" s="78">
        <v>7</v>
      </c>
      <c r="E432" s="78">
        <v>30</v>
      </c>
      <c r="F432" s="79">
        <f>SUM(C432:E432)</f>
        <v>157</v>
      </c>
      <c r="G432" s="79"/>
      <c r="H432" s="172"/>
      <c r="I432" s="214">
        <f>SUM(F432-G432)</f>
        <v>157</v>
      </c>
      <c r="J432" s="82">
        <v>-80.099999999999994</v>
      </c>
      <c r="K432" s="79"/>
      <c r="L432" s="92"/>
      <c r="M432" s="79"/>
      <c r="N432" s="93"/>
      <c r="O432" s="94">
        <f t="shared" si="69"/>
        <v>76.900000000000006</v>
      </c>
    </row>
    <row r="433" spans="1:15" x14ac:dyDescent="0.2">
      <c r="A433" s="66" t="s">
        <v>394</v>
      </c>
      <c r="B433" s="1">
        <v>600</v>
      </c>
      <c r="C433" s="104">
        <f>(SUM(B433:B434))*0.1</f>
        <v>60</v>
      </c>
      <c r="D433" s="104">
        <v>7</v>
      </c>
      <c r="E433" s="104">
        <v>30</v>
      </c>
      <c r="F433" s="71">
        <f>SUM(C433:E433)</f>
        <v>97</v>
      </c>
      <c r="G433" s="71"/>
      <c r="H433" s="131"/>
      <c r="I433" s="132">
        <f>SUM(F433-G433)</f>
        <v>97</v>
      </c>
      <c r="J433" s="215">
        <v>97</v>
      </c>
      <c r="K433" s="175">
        <v>4.37</v>
      </c>
      <c r="L433" s="70"/>
      <c r="M433" s="71"/>
      <c r="O433" s="83">
        <f>SUM(I433:N434)</f>
        <v>198.37</v>
      </c>
    </row>
    <row r="434" spans="1:15" x14ac:dyDescent="0.2">
      <c r="A434" s="66"/>
      <c r="B434" s="1"/>
      <c r="C434" s="104"/>
      <c r="D434" s="104"/>
      <c r="E434" s="104"/>
      <c r="F434" s="71"/>
      <c r="G434" s="71"/>
      <c r="H434" s="131"/>
      <c r="I434" s="132"/>
      <c r="J434" s="159"/>
      <c r="K434" s="159"/>
      <c r="L434" s="70"/>
      <c r="M434" s="71"/>
      <c r="O434" s="83"/>
    </row>
    <row r="435" spans="1:15" x14ac:dyDescent="0.2">
      <c r="A435" s="208" t="s">
        <v>395</v>
      </c>
      <c r="B435" s="77">
        <v>700</v>
      </c>
      <c r="C435" s="78">
        <f t="shared" ref="C435:C442" si="70">SUM(B435*0.1)</f>
        <v>70</v>
      </c>
      <c r="D435" s="78">
        <v>7</v>
      </c>
      <c r="E435" s="78">
        <v>30</v>
      </c>
      <c r="F435" s="79">
        <f>SUM(C435:E435)</f>
        <v>107</v>
      </c>
      <c r="G435" s="79"/>
      <c r="H435" s="80"/>
      <c r="I435" s="214">
        <f t="shared" ref="I435:I462" si="71">SUM(F435-G435)</f>
        <v>107</v>
      </c>
      <c r="J435" s="173">
        <v>3.08</v>
      </c>
      <c r="K435" s="173">
        <v>0.14000000000000001</v>
      </c>
      <c r="L435" s="92"/>
      <c r="M435" s="79"/>
      <c r="N435" s="93"/>
      <c r="O435" s="94">
        <f t="shared" si="69"/>
        <v>110.22</v>
      </c>
    </row>
    <row r="436" spans="1:15" x14ac:dyDescent="0.2">
      <c r="A436" s="46" t="s">
        <v>396</v>
      </c>
      <c r="B436" s="47">
        <v>780</v>
      </c>
      <c r="C436" s="48">
        <f t="shared" si="70"/>
        <v>78</v>
      </c>
      <c r="D436" s="48">
        <v>7</v>
      </c>
      <c r="E436" s="48">
        <v>30</v>
      </c>
      <c r="F436" s="49">
        <f>SUM(C436:E436)</f>
        <v>115</v>
      </c>
      <c r="G436" s="49">
        <v>155</v>
      </c>
      <c r="H436" s="50">
        <v>45473</v>
      </c>
      <c r="I436" s="255">
        <f t="shared" si="71"/>
        <v>-40</v>
      </c>
      <c r="J436" s="59"/>
      <c r="K436" s="63"/>
      <c r="L436" s="101"/>
      <c r="M436" s="49"/>
      <c r="N436" s="54"/>
      <c r="O436" s="55">
        <f t="shared" si="69"/>
        <v>-40</v>
      </c>
    </row>
    <row r="437" spans="1:15" x14ac:dyDescent="0.2">
      <c r="A437" s="208" t="s">
        <v>397</v>
      </c>
      <c r="B437" s="77">
        <v>734</v>
      </c>
      <c r="C437" s="78">
        <f t="shared" si="70"/>
        <v>73.400000000000006</v>
      </c>
      <c r="D437" s="78">
        <v>7</v>
      </c>
      <c r="E437" s="78">
        <v>30</v>
      </c>
      <c r="F437" s="79">
        <f>SUM(C437:E437)</f>
        <v>110.4</v>
      </c>
      <c r="G437" s="79"/>
      <c r="H437" s="230"/>
      <c r="I437" s="162">
        <f t="shared" si="71"/>
        <v>110.4</v>
      </c>
      <c r="J437" s="79"/>
      <c r="K437" s="173">
        <v>0.17</v>
      </c>
      <c r="L437" s="92"/>
      <c r="M437" s="79"/>
      <c r="N437" s="93"/>
      <c r="O437" s="94">
        <f t="shared" si="69"/>
        <v>110.57000000000001</v>
      </c>
    </row>
    <row r="438" spans="1:15" x14ac:dyDescent="0.2">
      <c r="A438" s="66" t="s">
        <v>398</v>
      </c>
      <c r="B438" s="47">
        <v>850</v>
      </c>
      <c r="C438" s="48">
        <f t="shared" si="70"/>
        <v>85</v>
      </c>
      <c r="D438" s="48">
        <v>7</v>
      </c>
      <c r="E438" s="48">
        <v>30</v>
      </c>
      <c r="F438" s="49">
        <f>SUM(C438:E438)</f>
        <v>122</v>
      </c>
      <c r="G438" s="49">
        <v>88.91</v>
      </c>
      <c r="H438" s="67">
        <v>45350</v>
      </c>
      <c r="I438" s="150">
        <f t="shared" si="71"/>
        <v>33.090000000000003</v>
      </c>
      <c r="J438" s="49">
        <v>163.37</v>
      </c>
      <c r="K438" s="49">
        <v>7.72</v>
      </c>
      <c r="L438" s="70"/>
      <c r="M438" s="71"/>
      <c r="O438" s="72">
        <f>SUM(I438:N439)</f>
        <v>33.090000000000003</v>
      </c>
    </row>
    <row r="439" spans="1:15" x14ac:dyDescent="0.2">
      <c r="A439" s="66"/>
      <c r="B439" s="47"/>
      <c r="C439" s="48"/>
      <c r="D439" s="48"/>
      <c r="E439" s="48"/>
      <c r="F439" s="49"/>
      <c r="G439" s="49"/>
      <c r="H439" s="67">
        <v>45350</v>
      </c>
      <c r="I439" s="150"/>
      <c r="J439" s="49">
        <v>-163.37</v>
      </c>
      <c r="K439" s="49">
        <v>-7.72</v>
      </c>
      <c r="L439" s="70"/>
      <c r="M439" s="71"/>
      <c r="O439" s="72"/>
    </row>
    <row r="440" spans="1:15" x14ac:dyDescent="0.2">
      <c r="A440" s="167" t="s">
        <v>399</v>
      </c>
      <c r="B440" s="116">
        <v>653</v>
      </c>
      <c r="C440" s="117">
        <f t="shared" si="70"/>
        <v>65.3</v>
      </c>
      <c r="D440" s="117">
        <v>7</v>
      </c>
      <c r="E440" s="117">
        <v>30</v>
      </c>
      <c r="F440" s="118">
        <f>SUM(C440:E440)</f>
        <v>102.3</v>
      </c>
      <c r="G440" s="118"/>
      <c r="H440" s="119"/>
      <c r="I440" s="169">
        <f t="shared" si="71"/>
        <v>102.3</v>
      </c>
      <c r="J440" s="194">
        <v>40.159999999999997</v>
      </c>
      <c r="K440" s="194">
        <v>1.81</v>
      </c>
      <c r="L440" s="92"/>
      <c r="M440" s="79"/>
      <c r="N440" s="93"/>
      <c r="O440" s="94">
        <f t="shared" si="69"/>
        <v>144.26999999999998</v>
      </c>
    </row>
    <row r="441" spans="1:15" x14ac:dyDescent="0.2">
      <c r="A441" s="158" t="s">
        <v>400</v>
      </c>
      <c r="B441" s="77">
        <v>610</v>
      </c>
      <c r="C441" s="78">
        <f t="shared" si="70"/>
        <v>61</v>
      </c>
      <c r="D441" s="78">
        <v>7</v>
      </c>
      <c r="E441" s="78">
        <v>30</v>
      </c>
      <c r="F441" s="79">
        <f t="shared" ref="F441:F447" si="72">SUM(C441:E441)</f>
        <v>98</v>
      </c>
      <c r="G441" s="79"/>
      <c r="H441" s="80"/>
      <c r="I441" s="81">
        <f t="shared" si="71"/>
        <v>98</v>
      </c>
      <c r="J441" s="79"/>
      <c r="K441" s="173">
        <v>0.24</v>
      </c>
      <c r="L441" s="70"/>
      <c r="M441" s="71"/>
      <c r="O441" s="83">
        <f t="shared" si="69"/>
        <v>98.24</v>
      </c>
    </row>
    <row r="442" spans="1:15" x14ac:dyDescent="0.2">
      <c r="A442" s="103" t="s">
        <v>401</v>
      </c>
      <c r="B442" s="1">
        <v>600</v>
      </c>
      <c r="C442" s="104">
        <f t="shared" si="70"/>
        <v>60</v>
      </c>
      <c r="D442" s="104">
        <v>7</v>
      </c>
      <c r="E442" s="104">
        <v>30</v>
      </c>
      <c r="F442" s="71">
        <f t="shared" si="72"/>
        <v>97</v>
      </c>
      <c r="G442" s="71"/>
      <c r="H442" s="131"/>
      <c r="I442" s="132">
        <f t="shared" si="71"/>
        <v>97</v>
      </c>
      <c r="J442" s="71"/>
      <c r="K442" s="71"/>
      <c r="L442" s="92"/>
      <c r="M442" s="79"/>
      <c r="N442" s="93"/>
      <c r="O442" s="94">
        <f t="shared" si="69"/>
        <v>97</v>
      </c>
    </row>
    <row r="443" spans="1:15" x14ac:dyDescent="0.2">
      <c r="A443" s="134" t="s">
        <v>402</v>
      </c>
      <c r="B443" s="37">
        <v>718</v>
      </c>
      <c r="C443" s="38">
        <f>SUM(B443*0.1)</f>
        <v>71.8</v>
      </c>
      <c r="D443" s="38">
        <v>7</v>
      </c>
      <c r="E443" s="38">
        <v>30</v>
      </c>
      <c r="F443" s="39">
        <f t="shared" si="72"/>
        <v>108.8</v>
      </c>
      <c r="G443" s="39">
        <v>108.8</v>
      </c>
      <c r="H443" s="40">
        <v>45470</v>
      </c>
      <c r="I443" s="41">
        <f t="shared" si="71"/>
        <v>0</v>
      </c>
      <c r="J443" s="178"/>
      <c r="K443" s="136"/>
      <c r="L443" s="101"/>
      <c r="M443" s="148"/>
      <c r="N443" s="54"/>
      <c r="O443" s="102">
        <f t="shared" si="69"/>
        <v>0</v>
      </c>
    </row>
    <row r="444" spans="1:15" x14ac:dyDescent="0.2">
      <c r="A444" s="123" t="s">
        <v>403</v>
      </c>
      <c r="B444" s="124">
        <v>903</v>
      </c>
      <c r="C444" s="204">
        <f>SUM(B444*0.1)</f>
        <v>90.300000000000011</v>
      </c>
      <c r="D444" s="204">
        <v>7</v>
      </c>
      <c r="E444" s="38">
        <v>30</v>
      </c>
      <c r="F444" s="178">
        <f t="shared" si="72"/>
        <v>127.30000000000001</v>
      </c>
      <c r="G444" s="178">
        <v>127.3</v>
      </c>
      <c r="H444" s="40">
        <v>45472</v>
      </c>
      <c r="I444" s="41">
        <f t="shared" si="71"/>
        <v>1.4210854715202004E-14</v>
      </c>
      <c r="J444" s="178">
        <v>127.3</v>
      </c>
      <c r="K444" s="136">
        <v>11.73</v>
      </c>
      <c r="L444" s="177"/>
      <c r="M444" s="178"/>
      <c r="N444" s="44"/>
      <c r="O444" s="126">
        <f>SUM(I444:N445)</f>
        <v>0</v>
      </c>
    </row>
    <row r="445" spans="1:15" x14ac:dyDescent="0.2">
      <c r="A445" s="95"/>
      <c r="B445" s="96"/>
      <c r="C445" s="97"/>
      <c r="D445" s="97"/>
      <c r="E445" s="58"/>
      <c r="F445" s="98"/>
      <c r="G445" s="98"/>
      <c r="H445" s="99">
        <v>45348</v>
      </c>
      <c r="I445" s="61"/>
      <c r="J445" s="98">
        <v>-127.3</v>
      </c>
      <c r="K445" s="181">
        <v>-11.73</v>
      </c>
      <c r="L445" s="196"/>
      <c r="M445" s="98"/>
      <c r="N445" s="64"/>
      <c r="O445" s="130"/>
    </row>
    <row r="446" spans="1:15" x14ac:dyDescent="0.2">
      <c r="A446" s="84" t="s">
        <v>404</v>
      </c>
      <c r="B446" s="85">
        <v>910</v>
      </c>
      <c r="C446" s="234">
        <f>SUM(B446*0.1)</f>
        <v>91</v>
      </c>
      <c r="D446" s="234">
        <v>7</v>
      </c>
      <c r="E446" s="86">
        <v>30</v>
      </c>
      <c r="F446" s="87">
        <f t="shared" si="72"/>
        <v>128</v>
      </c>
      <c r="G446" s="87"/>
      <c r="H446" s="207"/>
      <c r="I446" s="89">
        <f t="shared" si="71"/>
        <v>128</v>
      </c>
      <c r="J446" s="62">
        <v>8.3800000000000008</v>
      </c>
      <c r="K446" s="62">
        <v>0.38</v>
      </c>
      <c r="L446" s="70"/>
      <c r="M446" s="106"/>
      <c r="O446" s="83">
        <f t="shared" si="69"/>
        <v>136.76</v>
      </c>
    </row>
    <row r="447" spans="1:15" x14ac:dyDescent="0.2">
      <c r="A447" s="146" t="s">
        <v>405</v>
      </c>
      <c r="B447" s="1">
        <v>663</v>
      </c>
      <c r="C447" s="104">
        <f>SUM(B447*0.1)</f>
        <v>66.3</v>
      </c>
      <c r="D447" s="104">
        <v>7</v>
      </c>
      <c r="E447" s="104">
        <v>30</v>
      </c>
      <c r="F447" s="71">
        <f t="shared" si="72"/>
        <v>103.3</v>
      </c>
      <c r="G447" s="71"/>
      <c r="H447" s="22"/>
      <c r="I447" s="132">
        <f t="shared" si="71"/>
        <v>103.3</v>
      </c>
      <c r="J447" s="106"/>
      <c r="K447" s="215">
        <v>0.31</v>
      </c>
      <c r="L447" s="108"/>
      <c r="M447" s="118"/>
      <c r="N447" s="109"/>
      <c r="O447" s="110">
        <f t="shared" si="69"/>
        <v>103.61</v>
      </c>
    </row>
    <row r="448" spans="1:15" x14ac:dyDescent="0.2">
      <c r="A448" s="223" t="s">
        <v>406</v>
      </c>
      <c r="B448" s="37">
        <v>600</v>
      </c>
      <c r="C448" s="38">
        <f>SUM(B448*0.1)</f>
        <v>60</v>
      </c>
      <c r="D448" s="38">
        <v>7</v>
      </c>
      <c r="E448" s="38">
        <v>30</v>
      </c>
      <c r="F448" s="39">
        <f>SUM(C448:E448)</f>
        <v>97</v>
      </c>
      <c r="G448" s="39">
        <v>79.599999999999994</v>
      </c>
      <c r="H448" s="40">
        <v>45468</v>
      </c>
      <c r="I448" s="41">
        <f t="shared" si="71"/>
        <v>17.400000000000006</v>
      </c>
      <c r="J448" s="42">
        <v>-21.41</v>
      </c>
      <c r="K448" s="43"/>
      <c r="L448" s="44"/>
      <c r="M448" s="39"/>
      <c r="N448" s="44"/>
      <c r="O448" s="45">
        <f>SUM(I448:N449)</f>
        <v>-4.0099999999999945</v>
      </c>
    </row>
    <row r="449" spans="1:15" x14ac:dyDescent="0.2">
      <c r="A449" s="183"/>
      <c r="B449" s="57"/>
      <c r="C449" s="58"/>
      <c r="D449" s="58"/>
      <c r="E449" s="58"/>
      <c r="F449" s="59"/>
      <c r="G449" s="59"/>
      <c r="H449" s="60" t="s">
        <v>29</v>
      </c>
      <c r="I449" s="61">
        <v>-17.399999999999999</v>
      </c>
      <c r="J449" s="62">
        <v>17.399999999999999</v>
      </c>
      <c r="K449" s="63"/>
      <c r="L449" s="64"/>
      <c r="M449" s="59"/>
      <c r="N449" s="64"/>
      <c r="O449" s="65"/>
    </row>
    <row r="450" spans="1:15" x14ac:dyDescent="0.2">
      <c r="A450" s="179" t="s">
        <v>407</v>
      </c>
      <c r="B450" s="85">
        <v>600</v>
      </c>
      <c r="C450" s="86">
        <f t="shared" ref="C450:C459" si="73">SUM(B450*0.1)</f>
        <v>60</v>
      </c>
      <c r="D450" s="86">
        <v>7</v>
      </c>
      <c r="E450" s="86">
        <v>30</v>
      </c>
      <c r="F450" s="87">
        <f t="shared" ref="F450:F464" si="74">SUM(C450:E450)</f>
        <v>97</v>
      </c>
      <c r="G450" s="87"/>
      <c r="H450" s="88"/>
      <c r="I450" s="89">
        <f t="shared" si="71"/>
        <v>97</v>
      </c>
      <c r="J450" s="87"/>
      <c r="K450" s="87"/>
      <c r="L450" s="73"/>
      <c r="M450" s="87"/>
      <c r="N450" s="74"/>
      <c r="O450" s="114">
        <f t="shared" si="69"/>
        <v>97</v>
      </c>
    </row>
    <row r="451" spans="1:15" x14ac:dyDescent="0.2">
      <c r="A451" s="103" t="s">
        <v>408</v>
      </c>
      <c r="B451" s="1">
        <v>603</v>
      </c>
      <c r="C451" s="104">
        <f t="shared" si="73"/>
        <v>60.300000000000004</v>
      </c>
      <c r="D451" s="104">
        <v>7</v>
      </c>
      <c r="E451" s="104">
        <v>30</v>
      </c>
      <c r="F451" s="71">
        <f t="shared" si="74"/>
        <v>97.300000000000011</v>
      </c>
      <c r="G451" s="71"/>
      <c r="H451" s="22"/>
      <c r="I451" s="132">
        <f t="shared" si="71"/>
        <v>97.300000000000011</v>
      </c>
      <c r="J451" s="49">
        <v>97.3</v>
      </c>
      <c r="K451" s="49">
        <v>4.6900000000000004</v>
      </c>
      <c r="L451" s="70"/>
      <c r="M451" s="71"/>
      <c r="O451" s="83">
        <f>SUM(I451:N452)</f>
        <v>97.300000000000026</v>
      </c>
    </row>
    <row r="452" spans="1:15" x14ac:dyDescent="0.2">
      <c r="A452" s="103"/>
      <c r="B452" s="1"/>
      <c r="C452" s="104"/>
      <c r="D452" s="104"/>
      <c r="E452" s="104"/>
      <c r="F452" s="71"/>
      <c r="G452" s="71"/>
      <c r="H452" s="22">
        <v>45351</v>
      </c>
      <c r="I452" s="132"/>
      <c r="J452" s="49">
        <v>-97.3</v>
      </c>
      <c r="K452" s="49">
        <v>-4.6900000000000004</v>
      </c>
      <c r="L452" s="70"/>
      <c r="M452" s="71"/>
      <c r="O452" s="83"/>
    </row>
    <row r="453" spans="1:15" x14ac:dyDescent="0.2">
      <c r="A453" s="243" t="s">
        <v>409</v>
      </c>
      <c r="B453" s="116">
        <v>600</v>
      </c>
      <c r="C453" s="117">
        <f t="shared" si="73"/>
        <v>60</v>
      </c>
      <c r="D453" s="117">
        <v>7</v>
      </c>
      <c r="E453" s="117">
        <v>30</v>
      </c>
      <c r="F453" s="118">
        <f t="shared" si="74"/>
        <v>97</v>
      </c>
      <c r="G453" s="39">
        <v>0.74</v>
      </c>
      <c r="H453" s="135">
        <v>45322</v>
      </c>
      <c r="I453" s="169">
        <f t="shared" si="71"/>
        <v>96.26</v>
      </c>
      <c r="J453" s="39">
        <v>94.99</v>
      </c>
      <c r="K453" s="39">
        <v>4.2699999999999996</v>
      </c>
      <c r="L453" s="108"/>
      <c r="M453" s="118"/>
      <c r="N453" s="109"/>
      <c r="O453" s="110">
        <f>SUM(I453:N454)</f>
        <v>96.260000000000019</v>
      </c>
    </row>
    <row r="454" spans="1:15" x14ac:dyDescent="0.2">
      <c r="A454" s="248"/>
      <c r="B454" s="85"/>
      <c r="C454" s="86"/>
      <c r="D454" s="86"/>
      <c r="E454" s="86"/>
      <c r="F454" s="87"/>
      <c r="G454" s="87"/>
      <c r="H454" s="180">
        <v>45322</v>
      </c>
      <c r="I454" s="89"/>
      <c r="J454" s="59">
        <v>-94.99</v>
      </c>
      <c r="K454" s="59">
        <v>-4.2699999999999996</v>
      </c>
      <c r="L454" s="73"/>
      <c r="M454" s="87"/>
      <c r="N454" s="74"/>
      <c r="O454" s="114"/>
    </row>
    <row r="455" spans="1:15" x14ac:dyDescent="0.2">
      <c r="A455" s="146" t="s">
        <v>410</v>
      </c>
      <c r="B455" s="1">
        <v>600</v>
      </c>
      <c r="C455" s="104">
        <f t="shared" si="73"/>
        <v>60</v>
      </c>
      <c r="D455" s="104">
        <v>7</v>
      </c>
      <c r="E455" s="104">
        <v>30</v>
      </c>
      <c r="F455" s="71">
        <f t="shared" si="74"/>
        <v>97</v>
      </c>
      <c r="G455" s="71"/>
      <c r="H455" s="22"/>
      <c r="I455" s="132">
        <f t="shared" si="71"/>
        <v>97</v>
      </c>
      <c r="J455" s="71"/>
      <c r="K455" s="159">
        <v>0.06</v>
      </c>
      <c r="L455" s="70"/>
      <c r="M455" s="71"/>
      <c r="O455" s="83">
        <f t="shared" si="69"/>
        <v>97.06</v>
      </c>
    </row>
    <row r="456" spans="1:15" x14ac:dyDescent="0.2">
      <c r="A456" s="167" t="s">
        <v>411</v>
      </c>
      <c r="B456" s="124">
        <v>600</v>
      </c>
      <c r="C456" s="204">
        <f t="shared" si="73"/>
        <v>60</v>
      </c>
      <c r="D456" s="204">
        <v>7</v>
      </c>
      <c r="E456" s="38">
        <v>30</v>
      </c>
      <c r="F456" s="39">
        <f t="shared" si="74"/>
        <v>97</v>
      </c>
      <c r="G456" s="39">
        <v>96.76</v>
      </c>
      <c r="H456" s="40">
        <v>45464</v>
      </c>
      <c r="I456" s="216">
        <f t="shared" si="71"/>
        <v>0.23999999999999488</v>
      </c>
      <c r="J456" s="39">
        <v>0.23</v>
      </c>
      <c r="K456" s="43">
        <v>0.01</v>
      </c>
      <c r="L456" s="109"/>
      <c r="M456" s="118"/>
      <c r="N456" s="109"/>
      <c r="O456" s="201">
        <f>SUM(I456:N457)</f>
        <v>0.23999999999999486</v>
      </c>
    </row>
    <row r="457" spans="1:15" x14ac:dyDescent="0.2">
      <c r="A457" s="84"/>
      <c r="B457" s="96"/>
      <c r="C457" s="97"/>
      <c r="D457" s="97"/>
      <c r="E457" s="58"/>
      <c r="F457" s="59"/>
      <c r="G457" s="59"/>
      <c r="H457" s="99">
        <v>45464</v>
      </c>
      <c r="I457" s="217"/>
      <c r="J457" s="59">
        <v>-0.23</v>
      </c>
      <c r="K457" s="63">
        <v>-0.01</v>
      </c>
      <c r="L457" s="74"/>
      <c r="M457" s="87"/>
      <c r="N457" s="74"/>
      <c r="O457" s="75"/>
    </row>
    <row r="458" spans="1:15" x14ac:dyDescent="0.2">
      <c r="A458" s="195" t="s">
        <v>412</v>
      </c>
      <c r="B458" s="47">
        <v>687</v>
      </c>
      <c r="C458" s="48">
        <f t="shared" si="73"/>
        <v>68.7</v>
      </c>
      <c r="D458" s="48">
        <v>7</v>
      </c>
      <c r="E458" s="48">
        <v>30</v>
      </c>
      <c r="F458" s="49">
        <f t="shared" si="74"/>
        <v>105.7</v>
      </c>
      <c r="G458" s="49">
        <v>105.7</v>
      </c>
      <c r="H458" s="50">
        <v>45471</v>
      </c>
      <c r="I458" s="51">
        <f>SUM(F458-G458)</f>
        <v>0</v>
      </c>
      <c r="J458" s="49"/>
      <c r="K458" s="53"/>
      <c r="L458" s="101"/>
      <c r="M458" s="49"/>
      <c r="N458" s="54"/>
      <c r="O458" s="102">
        <f t="shared" si="69"/>
        <v>0</v>
      </c>
    </row>
    <row r="459" spans="1:15" x14ac:dyDescent="0.2">
      <c r="A459" s="243" t="s">
        <v>413</v>
      </c>
      <c r="B459" s="116">
        <v>600</v>
      </c>
      <c r="C459" s="121">
        <f t="shared" si="73"/>
        <v>60</v>
      </c>
      <c r="D459" s="121">
        <v>7</v>
      </c>
      <c r="E459" s="121">
        <v>30</v>
      </c>
      <c r="F459" s="118">
        <f t="shared" si="74"/>
        <v>97</v>
      </c>
      <c r="G459" s="118"/>
      <c r="H459" s="119"/>
      <c r="I459" s="120">
        <f t="shared" si="71"/>
        <v>97</v>
      </c>
      <c r="J459" s="118"/>
      <c r="K459" s="118"/>
      <c r="L459" s="92"/>
      <c r="M459" s="79"/>
      <c r="N459" s="93"/>
      <c r="O459" s="94">
        <f t="shared" si="69"/>
        <v>97</v>
      </c>
    </row>
    <row r="460" spans="1:15" x14ac:dyDescent="0.2">
      <c r="A460" s="164" t="s">
        <v>414</v>
      </c>
      <c r="B460" s="153">
        <v>786</v>
      </c>
      <c r="C460" s="154">
        <f>SUM(B460*0.1)</f>
        <v>78.600000000000009</v>
      </c>
      <c r="D460" s="154">
        <v>7</v>
      </c>
      <c r="E460" s="154">
        <v>30</v>
      </c>
      <c r="F460" s="139">
        <f t="shared" si="74"/>
        <v>115.60000000000001</v>
      </c>
      <c r="G460" s="139">
        <v>115.6</v>
      </c>
      <c r="H460" s="140">
        <v>45465</v>
      </c>
      <c r="I460" s="252">
        <f t="shared" si="71"/>
        <v>1.4210854715202004E-14</v>
      </c>
      <c r="J460" s="139"/>
      <c r="K460" s="142"/>
      <c r="L460" s="101"/>
      <c r="M460" s="49"/>
      <c r="N460" s="54"/>
      <c r="O460" s="102">
        <f t="shared" si="69"/>
        <v>1.4210854715202004E-14</v>
      </c>
    </row>
    <row r="461" spans="1:15" x14ac:dyDescent="0.2">
      <c r="A461" s="103" t="s">
        <v>415</v>
      </c>
      <c r="B461" s="1">
        <v>830</v>
      </c>
      <c r="C461" s="104">
        <f>SUM(B461*0.1)</f>
        <v>83</v>
      </c>
      <c r="D461" s="104">
        <v>7</v>
      </c>
      <c r="E461" s="104">
        <v>30</v>
      </c>
      <c r="F461" s="71">
        <f t="shared" si="74"/>
        <v>120</v>
      </c>
      <c r="G461" s="71"/>
      <c r="H461" s="22"/>
      <c r="I461" s="132">
        <f t="shared" si="71"/>
        <v>120</v>
      </c>
      <c r="J461" s="71"/>
      <c r="K461" s="71"/>
      <c r="L461" s="108"/>
      <c r="M461" s="118"/>
      <c r="N461" s="109"/>
      <c r="O461" s="110">
        <f t="shared" si="69"/>
        <v>120</v>
      </c>
    </row>
    <row r="462" spans="1:15" x14ac:dyDescent="0.2">
      <c r="A462" s="225" t="s">
        <v>416</v>
      </c>
      <c r="B462" s="77">
        <v>1313</v>
      </c>
      <c r="C462" s="78">
        <f>SUM(B462:B462)*0.1</f>
        <v>131.30000000000001</v>
      </c>
      <c r="D462" s="78">
        <v>7</v>
      </c>
      <c r="E462" s="78">
        <v>30</v>
      </c>
      <c r="F462" s="79">
        <f t="shared" si="74"/>
        <v>168.3</v>
      </c>
      <c r="G462" s="79"/>
      <c r="H462" s="80"/>
      <c r="I462" s="81">
        <f t="shared" si="71"/>
        <v>168.3</v>
      </c>
      <c r="J462" s="79"/>
      <c r="K462" s="79"/>
      <c r="L462" s="92"/>
      <c r="M462" s="78"/>
      <c r="N462" s="93"/>
      <c r="O462" s="110">
        <f t="shared" si="69"/>
        <v>168.3</v>
      </c>
    </row>
    <row r="463" spans="1:15" x14ac:dyDescent="0.2">
      <c r="A463" s="146" t="s">
        <v>417</v>
      </c>
      <c r="B463" s="128">
        <v>726</v>
      </c>
      <c r="C463" s="148">
        <f>SUM(B463*0.1)</f>
        <v>72.600000000000009</v>
      </c>
      <c r="D463" s="147">
        <v>7</v>
      </c>
      <c r="E463" s="148">
        <v>30</v>
      </c>
      <c r="F463" s="148">
        <f t="shared" si="74"/>
        <v>109.60000000000001</v>
      </c>
      <c r="G463" s="148">
        <v>102.6</v>
      </c>
      <c r="H463" s="50">
        <v>45468</v>
      </c>
      <c r="I463" s="281">
        <f>SUM(F463-G463)</f>
        <v>7.0000000000000142</v>
      </c>
      <c r="J463" s="148"/>
      <c r="K463" s="148"/>
      <c r="L463" s="196"/>
      <c r="M463" s="148"/>
      <c r="N463" s="64"/>
      <c r="O463" s="282">
        <f t="shared" si="69"/>
        <v>7.0000000000000142</v>
      </c>
    </row>
    <row r="464" spans="1:15" x14ac:dyDescent="0.2">
      <c r="A464" s="218" t="s">
        <v>418</v>
      </c>
      <c r="B464" s="171">
        <v>600</v>
      </c>
      <c r="C464" s="162">
        <f>SUM(B464*0.1)</f>
        <v>60</v>
      </c>
      <c r="D464" s="162">
        <v>7</v>
      </c>
      <c r="E464" s="162">
        <v>30</v>
      </c>
      <c r="F464" s="162">
        <f t="shared" si="74"/>
        <v>97</v>
      </c>
      <c r="G464" s="162"/>
      <c r="H464" s="172"/>
      <c r="I464" s="81">
        <f>SUM(F464-G464)</f>
        <v>97</v>
      </c>
      <c r="J464" s="82">
        <v>-209.74</v>
      </c>
      <c r="K464" s="162"/>
      <c r="L464" s="70"/>
      <c r="M464" s="162"/>
      <c r="O464" s="83">
        <f t="shared" si="69"/>
        <v>-112.74000000000001</v>
      </c>
    </row>
    <row r="465" spans="1:15" x14ac:dyDescent="0.2">
      <c r="A465" s="198" t="s">
        <v>419</v>
      </c>
      <c r="B465" s="1">
        <v>1200</v>
      </c>
      <c r="C465" s="104">
        <f>(SUM(B465:B467))*0.1</f>
        <v>180</v>
      </c>
      <c r="D465" s="104">
        <v>7</v>
      </c>
      <c r="E465" s="104">
        <v>90</v>
      </c>
      <c r="F465" s="71">
        <f>SUM(C465:E466)</f>
        <v>277</v>
      </c>
      <c r="G465" s="49">
        <v>6</v>
      </c>
      <c r="H465" s="67">
        <v>45309</v>
      </c>
      <c r="I465" s="105">
        <f>SUM(F465-G465)-G466</f>
        <v>271</v>
      </c>
      <c r="J465" s="71"/>
      <c r="K465" s="71"/>
      <c r="L465" s="108"/>
      <c r="M465" s="71"/>
      <c r="N465" s="109"/>
      <c r="O465" s="110">
        <f>SUM(I465:N467)</f>
        <v>271</v>
      </c>
    </row>
    <row r="466" spans="1:15" x14ac:dyDescent="0.2">
      <c r="A466" s="198" t="s">
        <v>420</v>
      </c>
      <c r="B466" s="1"/>
      <c r="C466" s="104"/>
      <c r="D466" s="104"/>
      <c r="E466" s="104"/>
      <c r="F466" s="71"/>
      <c r="G466" s="71"/>
      <c r="H466" s="22"/>
      <c r="I466" s="132"/>
      <c r="J466" s="71"/>
      <c r="K466" s="71"/>
      <c r="L466" s="70"/>
      <c r="M466" s="71"/>
      <c r="O466" s="83"/>
    </row>
    <row r="467" spans="1:15" x14ac:dyDescent="0.2">
      <c r="A467" s="198" t="s">
        <v>421</v>
      </c>
      <c r="B467" s="1">
        <v>600</v>
      </c>
      <c r="C467" s="104"/>
      <c r="D467" s="104"/>
      <c r="E467" s="104"/>
      <c r="F467" s="71"/>
      <c r="G467" s="71"/>
      <c r="H467" s="22"/>
      <c r="I467" s="105"/>
      <c r="J467" s="106"/>
      <c r="K467" s="71"/>
      <c r="L467" s="73"/>
      <c r="M467" s="71"/>
      <c r="N467" s="74"/>
      <c r="O467" s="114"/>
    </row>
    <row r="468" spans="1:15" x14ac:dyDescent="0.2">
      <c r="A468" s="228" t="s">
        <v>422</v>
      </c>
      <c r="B468" s="137">
        <v>600</v>
      </c>
      <c r="C468" s="154">
        <f t="shared" ref="C468:C484" si="75">SUM(B468*0.1)</f>
        <v>60</v>
      </c>
      <c r="D468" s="154">
        <v>7</v>
      </c>
      <c r="E468" s="154">
        <v>30</v>
      </c>
      <c r="F468" s="138">
        <f>SUM(C468:E468)</f>
        <v>97</v>
      </c>
      <c r="G468" s="138">
        <v>97</v>
      </c>
      <c r="H468" s="155">
        <v>45468</v>
      </c>
      <c r="I468" s="220">
        <f>SUM(F468-G468)</f>
        <v>0</v>
      </c>
      <c r="J468" s="139"/>
      <c r="K468" s="233"/>
      <c r="L468" s="196"/>
      <c r="M468" s="138"/>
      <c r="N468" s="64"/>
      <c r="O468" s="130">
        <f t="shared" si="69"/>
        <v>0</v>
      </c>
    </row>
    <row r="469" spans="1:15" x14ac:dyDescent="0.2">
      <c r="A469" s="146" t="s">
        <v>423</v>
      </c>
      <c r="B469" s="160">
        <v>595</v>
      </c>
      <c r="C469" s="106">
        <f t="shared" si="75"/>
        <v>59.5</v>
      </c>
      <c r="D469" s="106">
        <v>7</v>
      </c>
      <c r="E469" s="106">
        <v>30</v>
      </c>
      <c r="F469" s="71">
        <f>SUM(C469:E469)</f>
        <v>96.5</v>
      </c>
      <c r="G469" s="71"/>
      <c r="H469" s="131"/>
      <c r="I469" s="132">
        <f t="shared" ref="I469:I484" si="76">SUM(F469-G469)</f>
        <v>96.5</v>
      </c>
      <c r="J469" s="71"/>
      <c r="K469" s="159">
        <v>2.41</v>
      </c>
      <c r="L469" s="70"/>
      <c r="M469" s="71"/>
      <c r="O469" s="83">
        <f t="shared" si="69"/>
        <v>98.91</v>
      </c>
    </row>
    <row r="470" spans="1:15" x14ac:dyDescent="0.2">
      <c r="A470" s="167" t="s">
        <v>424</v>
      </c>
      <c r="B470" s="185">
        <v>600</v>
      </c>
      <c r="C470" s="224">
        <f t="shared" si="75"/>
        <v>60</v>
      </c>
      <c r="D470" s="224">
        <v>7</v>
      </c>
      <c r="E470" s="117">
        <v>30</v>
      </c>
      <c r="F470" s="247">
        <f>SUM(C470:E470)</f>
        <v>97</v>
      </c>
      <c r="G470" s="247"/>
      <c r="H470" s="168"/>
      <c r="I470" s="169">
        <f t="shared" si="76"/>
        <v>97</v>
      </c>
      <c r="J470" s="118"/>
      <c r="K470" s="194">
        <v>1.44</v>
      </c>
      <c r="L470" s="92"/>
      <c r="M470" s="79"/>
      <c r="N470" s="93"/>
      <c r="O470" s="94">
        <f t="shared" si="69"/>
        <v>98.44</v>
      </c>
    </row>
    <row r="471" spans="1:15" x14ac:dyDescent="0.2">
      <c r="A471" s="158" t="s">
        <v>425</v>
      </c>
      <c r="B471" s="77">
        <v>600</v>
      </c>
      <c r="C471" s="78">
        <f t="shared" si="75"/>
        <v>60</v>
      </c>
      <c r="D471" s="78">
        <v>7</v>
      </c>
      <c r="E471" s="78">
        <v>30</v>
      </c>
      <c r="F471" s="79">
        <f t="shared" ref="F471:F479" si="77">SUM(C471:E471)</f>
        <v>97</v>
      </c>
      <c r="G471" s="176"/>
      <c r="H471" s="172"/>
      <c r="I471" s="81">
        <f>SUM(F471-G471)</f>
        <v>97</v>
      </c>
      <c r="J471" s="79"/>
      <c r="K471" s="173">
        <v>1.44</v>
      </c>
      <c r="L471" s="70"/>
      <c r="M471" s="71"/>
      <c r="O471" s="83">
        <f t="shared" si="69"/>
        <v>98.44</v>
      </c>
    </row>
    <row r="472" spans="1:15" x14ac:dyDescent="0.2">
      <c r="A472" s="210" t="s">
        <v>426</v>
      </c>
      <c r="B472" s="1">
        <v>578</v>
      </c>
      <c r="C472" s="104">
        <f t="shared" si="75"/>
        <v>57.800000000000004</v>
      </c>
      <c r="D472" s="104">
        <v>7</v>
      </c>
      <c r="E472" s="104">
        <v>30</v>
      </c>
      <c r="F472" s="71">
        <f t="shared" si="77"/>
        <v>94.800000000000011</v>
      </c>
      <c r="G472" s="71"/>
      <c r="H472" s="22"/>
      <c r="I472" s="132">
        <f t="shared" si="76"/>
        <v>94.800000000000011</v>
      </c>
      <c r="J472" s="52">
        <v>-0.11</v>
      </c>
      <c r="K472" s="71"/>
      <c r="L472" s="92"/>
      <c r="M472" s="79"/>
      <c r="N472" s="93"/>
      <c r="O472" s="94">
        <f t="shared" si="69"/>
        <v>94.690000000000012</v>
      </c>
    </row>
    <row r="473" spans="1:15" x14ac:dyDescent="0.2">
      <c r="A473" s="199" t="s">
        <v>427</v>
      </c>
      <c r="B473" s="116">
        <v>600</v>
      </c>
      <c r="C473" s="117">
        <f t="shared" si="75"/>
        <v>60</v>
      </c>
      <c r="D473" s="117">
        <v>7</v>
      </c>
      <c r="E473" s="117">
        <v>30</v>
      </c>
      <c r="F473" s="118">
        <f t="shared" si="77"/>
        <v>97</v>
      </c>
      <c r="G473" s="118"/>
      <c r="H473" s="168"/>
      <c r="I473" s="169">
        <f t="shared" si="76"/>
        <v>97</v>
      </c>
      <c r="J473" s="194">
        <v>194</v>
      </c>
      <c r="K473" s="39">
        <v>9.61</v>
      </c>
      <c r="L473" s="70"/>
      <c r="M473" s="71"/>
      <c r="O473" s="83">
        <f>SUM(I473:N474)</f>
        <v>100.61000000000003</v>
      </c>
    </row>
    <row r="474" spans="1:15" x14ac:dyDescent="0.2">
      <c r="A474" s="182"/>
      <c r="B474" s="85"/>
      <c r="C474" s="86"/>
      <c r="D474" s="86"/>
      <c r="E474" s="86"/>
      <c r="F474" s="87"/>
      <c r="G474" s="87"/>
      <c r="H474" s="99">
        <v>45370</v>
      </c>
      <c r="I474" s="89"/>
      <c r="J474" s="184">
        <v>-190.39</v>
      </c>
      <c r="K474" s="59">
        <v>-9.61</v>
      </c>
      <c r="L474" s="70"/>
      <c r="M474" s="71"/>
      <c r="O474" s="83"/>
    </row>
    <row r="475" spans="1:15" x14ac:dyDescent="0.2">
      <c r="A475" s="103" t="s">
        <v>428</v>
      </c>
      <c r="B475" s="160">
        <v>600</v>
      </c>
      <c r="C475" s="106">
        <f t="shared" si="75"/>
        <v>60</v>
      </c>
      <c r="D475" s="106">
        <v>7</v>
      </c>
      <c r="E475" s="106">
        <v>30</v>
      </c>
      <c r="F475" s="106">
        <f t="shared" si="77"/>
        <v>97</v>
      </c>
      <c r="G475" s="106"/>
      <c r="H475" s="131"/>
      <c r="I475" s="132">
        <f t="shared" si="76"/>
        <v>97</v>
      </c>
      <c r="J475" s="106"/>
      <c r="K475" s="106"/>
      <c r="L475" s="92"/>
      <c r="M475" s="79"/>
      <c r="N475" s="93"/>
      <c r="O475" s="94">
        <f t="shared" si="69"/>
        <v>97</v>
      </c>
    </row>
    <row r="476" spans="1:15" x14ac:dyDescent="0.2">
      <c r="A476" s="164" t="s">
        <v>429</v>
      </c>
      <c r="B476" s="153">
        <v>600</v>
      </c>
      <c r="C476" s="154">
        <f t="shared" si="75"/>
        <v>60</v>
      </c>
      <c r="D476" s="154">
        <v>7</v>
      </c>
      <c r="E476" s="154">
        <v>30</v>
      </c>
      <c r="F476" s="139">
        <f t="shared" si="77"/>
        <v>97</v>
      </c>
      <c r="G476" s="139">
        <v>97</v>
      </c>
      <c r="H476" s="140">
        <v>45473</v>
      </c>
      <c r="I476" s="220">
        <f t="shared" si="76"/>
        <v>0</v>
      </c>
      <c r="J476" s="139"/>
      <c r="K476" s="142"/>
      <c r="L476" s="101"/>
      <c r="M476" s="49"/>
      <c r="N476" s="54"/>
      <c r="O476" s="102">
        <f t="shared" si="69"/>
        <v>0</v>
      </c>
    </row>
    <row r="477" spans="1:15" x14ac:dyDescent="0.2">
      <c r="A477" s="103" t="s">
        <v>430</v>
      </c>
      <c r="B477" s="1">
        <v>600</v>
      </c>
      <c r="C477" s="104">
        <f t="shared" si="75"/>
        <v>60</v>
      </c>
      <c r="D477" s="104">
        <v>7</v>
      </c>
      <c r="E477" s="104">
        <v>30</v>
      </c>
      <c r="F477" s="71">
        <f t="shared" si="77"/>
        <v>97</v>
      </c>
      <c r="G477" s="71"/>
      <c r="H477" s="22"/>
      <c r="I477" s="132">
        <f t="shared" si="76"/>
        <v>97</v>
      </c>
      <c r="J477" s="49">
        <v>102.24</v>
      </c>
      <c r="K477" s="49">
        <v>4.37</v>
      </c>
      <c r="L477" s="108"/>
      <c r="M477" s="118"/>
      <c r="N477" s="109"/>
      <c r="O477" s="110">
        <f>SUM(I477:N478)</f>
        <v>97.000000000000014</v>
      </c>
    </row>
    <row r="478" spans="1:15" x14ac:dyDescent="0.2">
      <c r="A478" s="103"/>
      <c r="B478" s="1"/>
      <c r="C478" s="104"/>
      <c r="D478" s="104"/>
      <c r="E478" s="104"/>
      <c r="F478" s="71"/>
      <c r="G478" s="71"/>
      <c r="H478" s="67">
        <v>45449</v>
      </c>
      <c r="I478" s="132"/>
      <c r="J478" s="49">
        <v>-102.24</v>
      </c>
      <c r="K478" s="49">
        <v>-4.37</v>
      </c>
      <c r="L478" s="73"/>
      <c r="M478" s="87"/>
      <c r="N478" s="74"/>
      <c r="O478" s="114"/>
    </row>
    <row r="479" spans="1:15" x14ac:dyDescent="0.2">
      <c r="A479" s="229" t="s">
        <v>431</v>
      </c>
      <c r="B479" s="171">
        <v>605</v>
      </c>
      <c r="C479" s="231">
        <f t="shared" si="75"/>
        <v>60.5</v>
      </c>
      <c r="D479" s="231">
        <v>7</v>
      </c>
      <c r="E479" s="78">
        <v>30</v>
      </c>
      <c r="F479" s="79">
        <f t="shared" si="77"/>
        <v>97.5</v>
      </c>
      <c r="G479" s="79"/>
      <c r="H479" s="172"/>
      <c r="I479" s="81">
        <f t="shared" si="76"/>
        <v>97.5</v>
      </c>
      <c r="J479" s="79"/>
      <c r="K479" s="79"/>
      <c r="L479" s="70"/>
      <c r="M479" s="71"/>
      <c r="O479" s="83">
        <f t="shared" si="69"/>
        <v>97.5</v>
      </c>
    </row>
    <row r="480" spans="1:15" x14ac:dyDescent="0.2">
      <c r="A480" s="46" t="s">
        <v>432</v>
      </c>
      <c r="B480" s="1">
        <v>600</v>
      </c>
      <c r="C480" s="104">
        <f t="shared" si="75"/>
        <v>60</v>
      </c>
      <c r="D480" s="104">
        <v>7</v>
      </c>
      <c r="E480" s="104">
        <v>30</v>
      </c>
      <c r="F480" s="71">
        <f>SUM(C480:E480)</f>
        <v>97</v>
      </c>
      <c r="G480" s="71"/>
      <c r="H480" s="22"/>
      <c r="I480" s="132">
        <f t="shared" si="76"/>
        <v>97</v>
      </c>
      <c r="J480" s="52">
        <v>-3.33</v>
      </c>
      <c r="K480" s="71"/>
      <c r="L480" s="92"/>
      <c r="M480" s="79"/>
      <c r="N480" s="93"/>
      <c r="O480" s="94">
        <f t="shared" si="69"/>
        <v>93.67</v>
      </c>
    </row>
    <row r="481" spans="1:15" x14ac:dyDescent="0.2">
      <c r="A481" s="36" t="s">
        <v>433</v>
      </c>
      <c r="B481" s="37">
        <v>600</v>
      </c>
      <c r="C481" s="38">
        <f t="shared" si="75"/>
        <v>60</v>
      </c>
      <c r="D481" s="38">
        <v>7</v>
      </c>
      <c r="E481" s="38">
        <v>30</v>
      </c>
      <c r="F481" s="39">
        <f>SUM(C481:E481)</f>
        <v>97</v>
      </c>
      <c r="G481" s="39">
        <v>97.33</v>
      </c>
      <c r="H481" s="249">
        <v>45473</v>
      </c>
      <c r="I481" s="188">
        <f t="shared" si="76"/>
        <v>-0.32999999999999829</v>
      </c>
      <c r="J481" s="39"/>
      <c r="K481" s="43">
        <v>2.67</v>
      </c>
      <c r="L481" s="101"/>
      <c r="M481" s="49"/>
      <c r="N481" s="54"/>
      <c r="O481" s="55">
        <f>SUM(I481:N482)</f>
        <v>-0.32999999999999829</v>
      </c>
    </row>
    <row r="482" spans="1:15" x14ac:dyDescent="0.2">
      <c r="A482" s="56"/>
      <c r="B482" s="57"/>
      <c r="C482" s="58"/>
      <c r="D482" s="58"/>
      <c r="E482" s="58"/>
      <c r="F482" s="59"/>
      <c r="G482" s="59"/>
      <c r="H482" s="250">
        <v>45473</v>
      </c>
      <c r="I482" s="236"/>
      <c r="J482" s="59"/>
      <c r="K482" s="63">
        <v>-2.67</v>
      </c>
      <c r="L482" s="101"/>
      <c r="M482" s="49"/>
      <c r="N482" s="54"/>
      <c r="O482" s="55"/>
    </row>
    <row r="483" spans="1:15" x14ac:dyDescent="0.2">
      <c r="A483" s="179" t="s">
        <v>434</v>
      </c>
      <c r="B483" s="192">
        <v>657</v>
      </c>
      <c r="C483" s="90">
        <f t="shared" si="75"/>
        <v>65.7</v>
      </c>
      <c r="D483" s="90">
        <v>7</v>
      </c>
      <c r="E483" s="90">
        <v>30</v>
      </c>
      <c r="F483" s="90">
        <f>SUM(C483:E483)</f>
        <v>102.7</v>
      </c>
      <c r="G483" s="90"/>
      <c r="H483" s="207"/>
      <c r="I483" s="89">
        <f t="shared" si="76"/>
        <v>102.7</v>
      </c>
      <c r="J483" s="90"/>
      <c r="K483" s="90"/>
      <c r="L483" s="92"/>
      <c r="M483" s="162"/>
      <c r="N483" s="93"/>
      <c r="O483" s="94">
        <f t="shared" si="69"/>
        <v>102.7</v>
      </c>
    </row>
    <row r="484" spans="1:15" x14ac:dyDescent="0.2">
      <c r="A484" s="210" t="s">
        <v>435</v>
      </c>
      <c r="B484" s="47">
        <v>812</v>
      </c>
      <c r="C484" s="48">
        <f t="shared" si="75"/>
        <v>81.2</v>
      </c>
      <c r="D484" s="48">
        <v>7</v>
      </c>
      <c r="E484" s="48">
        <v>30</v>
      </c>
      <c r="F484" s="49">
        <f>SUM(C484:E484)</f>
        <v>118.2</v>
      </c>
      <c r="G484" s="49">
        <v>119</v>
      </c>
      <c r="H484" s="67">
        <v>45393</v>
      </c>
      <c r="I484" s="245">
        <f t="shared" si="76"/>
        <v>-0.79999999999999716</v>
      </c>
      <c r="J484" s="52">
        <v>-1.21</v>
      </c>
      <c r="K484" s="49"/>
      <c r="L484" s="101"/>
      <c r="M484" s="49"/>
      <c r="N484" s="54"/>
      <c r="O484" s="55">
        <f t="shared" si="69"/>
        <v>-2.0099999999999971</v>
      </c>
    </row>
    <row r="485" spans="1:15" x14ac:dyDescent="0.2">
      <c r="A485" s="76" t="s">
        <v>436</v>
      </c>
      <c r="B485" s="77">
        <v>600</v>
      </c>
      <c r="C485" s="78">
        <f>SUM(B485*0.1)</f>
        <v>60</v>
      </c>
      <c r="D485" s="78">
        <v>7</v>
      </c>
      <c r="E485" s="78">
        <v>30</v>
      </c>
      <c r="F485" s="79">
        <f>SUM(C485:E485)</f>
        <v>97</v>
      </c>
      <c r="G485" s="79"/>
      <c r="H485" s="80"/>
      <c r="I485" s="81">
        <f>SUM(F485-G485)</f>
        <v>97</v>
      </c>
      <c r="J485" s="82">
        <v>-29.53</v>
      </c>
      <c r="K485" s="79"/>
      <c r="L485" s="92"/>
      <c r="M485" s="79"/>
      <c r="N485" s="93"/>
      <c r="O485" s="94">
        <f t="shared" si="69"/>
        <v>67.47</v>
      </c>
    </row>
    <row r="486" spans="1:15" x14ac:dyDescent="0.2">
      <c r="A486" s="146" t="s">
        <v>437</v>
      </c>
      <c r="B486" s="47">
        <v>600</v>
      </c>
      <c r="C486" s="48">
        <f>(SUM(B486:B487))*0.1</f>
        <v>120</v>
      </c>
      <c r="D486" s="48">
        <v>7</v>
      </c>
      <c r="E486" s="48">
        <v>60</v>
      </c>
      <c r="F486" s="49">
        <f>SUM(C486:E487)</f>
        <v>187</v>
      </c>
      <c r="G486" s="49">
        <v>157</v>
      </c>
      <c r="H486" s="50">
        <v>45462</v>
      </c>
      <c r="I486" s="150">
        <f>SUM(F486-G486)</f>
        <v>30</v>
      </c>
      <c r="J486" s="49"/>
      <c r="K486" s="53"/>
      <c r="L486" s="70"/>
      <c r="M486" s="71"/>
      <c r="O486" s="72">
        <f>SUM(I486:N487)</f>
        <v>30</v>
      </c>
    </row>
    <row r="487" spans="1:15" x14ac:dyDescent="0.2">
      <c r="A487" s="146" t="s">
        <v>438</v>
      </c>
      <c r="B487" s="47">
        <v>600</v>
      </c>
      <c r="C487" s="48"/>
      <c r="D487" s="48"/>
      <c r="E487" s="48"/>
      <c r="F487" s="49"/>
      <c r="G487" s="49"/>
      <c r="H487" s="50"/>
      <c r="I487" s="150"/>
      <c r="J487" s="49"/>
      <c r="K487" s="53"/>
      <c r="L487" s="70"/>
      <c r="M487" s="71"/>
      <c r="O487" s="72"/>
    </row>
    <row r="488" spans="1:15" x14ac:dyDescent="0.2">
      <c r="A488" s="123" t="s">
        <v>439</v>
      </c>
      <c r="B488" s="124">
        <v>600</v>
      </c>
      <c r="C488" s="38">
        <f t="shared" ref="C488:C494" si="78">SUM(B488*0.1)</f>
        <v>60</v>
      </c>
      <c r="D488" s="38">
        <v>7</v>
      </c>
      <c r="E488" s="38">
        <v>30</v>
      </c>
      <c r="F488" s="39">
        <f t="shared" ref="F488:F494" si="79">SUM(C488:E488)</f>
        <v>97</v>
      </c>
      <c r="G488" s="39">
        <v>97</v>
      </c>
      <c r="H488" s="135">
        <v>45470</v>
      </c>
      <c r="I488" s="41">
        <f t="shared" ref="I488:I494" si="80">SUM(F488-G488)</f>
        <v>0</v>
      </c>
      <c r="J488" s="178"/>
      <c r="K488" s="136"/>
      <c r="L488" s="143"/>
      <c r="M488" s="139"/>
      <c r="N488" s="144"/>
      <c r="O488" s="221">
        <f t="shared" si="69"/>
        <v>0</v>
      </c>
    </row>
    <row r="489" spans="1:15" x14ac:dyDescent="0.2">
      <c r="A489" s="229" t="s">
        <v>440</v>
      </c>
      <c r="B489" s="171">
        <v>600</v>
      </c>
      <c r="C489" s="162">
        <f t="shared" si="78"/>
        <v>60</v>
      </c>
      <c r="D489" s="162">
        <v>7</v>
      </c>
      <c r="E489" s="162">
        <v>30</v>
      </c>
      <c r="F489" s="162">
        <f t="shared" si="79"/>
        <v>97</v>
      </c>
      <c r="G489" s="162"/>
      <c r="H489" s="172"/>
      <c r="I489" s="81">
        <f t="shared" si="80"/>
        <v>97</v>
      </c>
      <c r="J489" s="79"/>
      <c r="K489" s="79"/>
      <c r="L489" s="70"/>
      <c r="M489" s="71"/>
      <c r="O489" s="83">
        <f t="shared" si="69"/>
        <v>97</v>
      </c>
    </row>
    <row r="490" spans="1:15" x14ac:dyDescent="0.2">
      <c r="A490" s="127" t="s">
        <v>441</v>
      </c>
      <c r="B490" s="128">
        <v>600</v>
      </c>
      <c r="C490" s="48">
        <f t="shared" si="78"/>
        <v>60</v>
      </c>
      <c r="D490" s="48">
        <v>7</v>
      </c>
      <c r="E490" s="48">
        <v>30</v>
      </c>
      <c r="F490" s="49">
        <f t="shared" si="79"/>
        <v>97</v>
      </c>
      <c r="G490" s="49">
        <v>97</v>
      </c>
      <c r="H490" s="50">
        <v>45466</v>
      </c>
      <c r="I490" s="268">
        <f t="shared" si="80"/>
        <v>0</v>
      </c>
      <c r="J490" s="49"/>
      <c r="K490" s="53"/>
      <c r="L490" s="143"/>
      <c r="M490" s="139"/>
      <c r="N490" s="144"/>
      <c r="O490" s="221">
        <f t="shared" si="69"/>
        <v>0</v>
      </c>
    </row>
    <row r="491" spans="1:15" x14ac:dyDescent="0.2">
      <c r="A491" s="225" t="s">
        <v>442</v>
      </c>
      <c r="B491" s="77">
        <v>600</v>
      </c>
      <c r="C491" s="78">
        <f t="shared" si="78"/>
        <v>60</v>
      </c>
      <c r="D491" s="78">
        <v>7</v>
      </c>
      <c r="E491" s="78">
        <v>30</v>
      </c>
      <c r="F491" s="79">
        <f t="shared" si="79"/>
        <v>97</v>
      </c>
      <c r="G491" s="162"/>
      <c r="H491" s="172"/>
      <c r="I491" s="81">
        <f t="shared" si="80"/>
        <v>97</v>
      </c>
      <c r="J491" s="79"/>
      <c r="K491" s="79"/>
      <c r="L491" s="70"/>
      <c r="M491" s="71"/>
      <c r="O491" s="83">
        <f t="shared" si="69"/>
        <v>97</v>
      </c>
    </row>
    <row r="492" spans="1:15" x14ac:dyDescent="0.2">
      <c r="A492" s="198" t="s">
        <v>443</v>
      </c>
      <c r="B492" s="1">
        <v>605</v>
      </c>
      <c r="C492" s="104">
        <f t="shared" si="78"/>
        <v>60.5</v>
      </c>
      <c r="D492" s="104">
        <v>7</v>
      </c>
      <c r="E492" s="104">
        <v>30</v>
      </c>
      <c r="F492" s="71">
        <f t="shared" si="79"/>
        <v>97.5</v>
      </c>
      <c r="G492" s="71"/>
      <c r="H492" s="131"/>
      <c r="I492" s="132">
        <f t="shared" si="80"/>
        <v>97.5</v>
      </c>
      <c r="J492" s="106"/>
      <c r="K492" s="106"/>
      <c r="L492" s="92"/>
      <c r="M492" s="79"/>
      <c r="N492" s="93"/>
      <c r="O492" s="94">
        <f t="shared" si="69"/>
        <v>97.5</v>
      </c>
    </row>
    <row r="493" spans="1:15" x14ac:dyDescent="0.2">
      <c r="A493" s="158" t="s">
        <v>444</v>
      </c>
      <c r="B493" s="171">
        <v>608</v>
      </c>
      <c r="C493" s="162">
        <f>SUM(B493*0.1)+7</f>
        <v>67.800000000000011</v>
      </c>
      <c r="D493" s="78"/>
      <c r="E493" s="162">
        <v>30</v>
      </c>
      <c r="F493" s="79">
        <f t="shared" si="79"/>
        <v>97.800000000000011</v>
      </c>
      <c r="G493" s="79"/>
      <c r="H493" s="172"/>
      <c r="I493" s="81">
        <f t="shared" si="80"/>
        <v>97.800000000000011</v>
      </c>
      <c r="J493" s="79"/>
      <c r="K493" s="173">
        <v>4.4000000000000004</v>
      </c>
      <c r="L493" s="70"/>
      <c r="M493" s="71"/>
      <c r="O493" s="83">
        <f t="shared" si="69"/>
        <v>102.20000000000002</v>
      </c>
    </row>
    <row r="494" spans="1:15" x14ac:dyDescent="0.2">
      <c r="A494" s="243" t="s">
        <v>445</v>
      </c>
      <c r="B494" s="116">
        <v>600</v>
      </c>
      <c r="C494" s="117">
        <f t="shared" si="78"/>
        <v>60</v>
      </c>
      <c r="D494" s="117">
        <v>7</v>
      </c>
      <c r="E494" s="117">
        <v>30</v>
      </c>
      <c r="F494" s="118">
        <f t="shared" si="79"/>
        <v>97</v>
      </c>
      <c r="G494" s="118"/>
      <c r="H494" s="119"/>
      <c r="I494" s="120">
        <f t="shared" si="80"/>
        <v>97</v>
      </c>
      <c r="J494" s="118"/>
      <c r="K494" s="118"/>
      <c r="L494" s="108"/>
      <c r="M494" s="118"/>
      <c r="N494" s="109"/>
      <c r="O494" s="110">
        <f t="shared" si="69"/>
        <v>97</v>
      </c>
    </row>
    <row r="495" spans="1:15" x14ac:dyDescent="0.2">
      <c r="A495" s="115" t="s">
        <v>446</v>
      </c>
      <c r="B495" s="185">
        <v>600</v>
      </c>
      <c r="C495" s="121">
        <f>(SUM(B495:B496))*0.1</f>
        <v>120</v>
      </c>
      <c r="D495" s="121">
        <v>7</v>
      </c>
      <c r="E495" s="121">
        <v>60</v>
      </c>
      <c r="F495" s="121">
        <f>SUM(C495:E496)</f>
        <v>187</v>
      </c>
      <c r="G495" s="121"/>
      <c r="H495" s="168"/>
      <c r="I495" s="169">
        <f>SUM(F495-G495)-G496</f>
        <v>187</v>
      </c>
      <c r="J495" s="118"/>
      <c r="K495" s="118"/>
      <c r="L495" s="108"/>
      <c r="M495" s="121"/>
      <c r="N495" s="109"/>
      <c r="O495" s="110">
        <f>SUM(I495:N496)</f>
        <v>187</v>
      </c>
    </row>
    <row r="496" spans="1:15" x14ac:dyDescent="0.2">
      <c r="A496" s="179" t="s">
        <v>447</v>
      </c>
      <c r="B496" s="192">
        <v>600</v>
      </c>
      <c r="C496" s="234"/>
      <c r="D496" s="234"/>
      <c r="E496" s="90"/>
      <c r="F496" s="90"/>
      <c r="G496" s="90"/>
      <c r="H496" s="207"/>
      <c r="I496" s="89"/>
      <c r="J496" s="87"/>
      <c r="K496" s="87"/>
      <c r="L496" s="73"/>
      <c r="M496" s="87"/>
      <c r="N496" s="74"/>
      <c r="O496" s="114"/>
    </row>
    <row r="497" spans="1:15" x14ac:dyDescent="0.2">
      <c r="A497" s="146" t="s">
        <v>448</v>
      </c>
      <c r="B497" s="1">
        <v>600</v>
      </c>
      <c r="C497" s="104">
        <f>SUM(B497*0.1)</f>
        <v>60</v>
      </c>
      <c r="D497" s="104">
        <v>7</v>
      </c>
      <c r="E497" s="104">
        <v>30</v>
      </c>
      <c r="F497" s="71">
        <f>SUM(C497:E497)</f>
        <v>97</v>
      </c>
      <c r="G497" s="71"/>
      <c r="H497" s="131"/>
      <c r="I497" s="132">
        <f>SUM(F497-G497)</f>
        <v>97</v>
      </c>
      <c r="J497" s="71"/>
      <c r="K497" s="159">
        <v>3.9</v>
      </c>
      <c r="L497" s="73"/>
      <c r="M497" s="87"/>
      <c r="N497" s="74"/>
      <c r="O497" s="114">
        <f>SUM(I497:N497)</f>
        <v>100.9</v>
      </c>
    </row>
    <row r="498" spans="1:15" x14ac:dyDescent="0.2">
      <c r="A498" s="76" t="s">
        <v>449</v>
      </c>
      <c r="B498" s="153">
        <v>600</v>
      </c>
      <c r="C498" s="165">
        <f>SUM(B498*0.1)</f>
        <v>60</v>
      </c>
      <c r="D498" s="165">
        <v>7</v>
      </c>
      <c r="E498" s="154">
        <v>30</v>
      </c>
      <c r="F498" s="139">
        <f>SUM(C498:E498)</f>
        <v>97</v>
      </c>
      <c r="G498" s="139">
        <v>100</v>
      </c>
      <c r="H498" s="140">
        <v>45462</v>
      </c>
      <c r="I498" s="283">
        <f>SUM(F498-G498)</f>
        <v>-3</v>
      </c>
      <c r="J498" s="82">
        <v>-109</v>
      </c>
      <c r="K498" s="142"/>
      <c r="L498" s="101"/>
      <c r="M498" s="49"/>
      <c r="N498" s="54"/>
      <c r="O498" s="55">
        <f>SUM(I498:N498)</f>
        <v>-112</v>
      </c>
    </row>
    <row r="499" spans="1:15" x14ac:dyDescent="0.2">
      <c r="A499" s="179" t="s">
        <v>450</v>
      </c>
      <c r="B499" s="85">
        <v>610</v>
      </c>
      <c r="C499" s="86">
        <f>SUM(B499*0.1)</f>
        <v>61</v>
      </c>
      <c r="D499" s="86">
        <v>7</v>
      </c>
      <c r="E499" s="86">
        <v>30</v>
      </c>
      <c r="F499" s="87">
        <f>SUM(C499:E499)</f>
        <v>98</v>
      </c>
      <c r="G499" s="87"/>
      <c r="H499" s="284"/>
      <c r="I499" s="132">
        <f>SUM(F499-G499)</f>
        <v>98</v>
      </c>
      <c r="J499" s="71"/>
      <c r="K499" s="71"/>
      <c r="L499" s="108"/>
      <c r="M499" s="121"/>
      <c r="N499" s="109"/>
      <c r="O499" s="110">
        <f>SUM(I499:N499)</f>
        <v>98</v>
      </c>
    </row>
    <row r="500" spans="1:15" x14ac:dyDescent="0.2">
      <c r="A500" s="36" t="s">
        <v>451</v>
      </c>
      <c r="B500" s="116">
        <v>646</v>
      </c>
      <c r="C500" s="117">
        <f>(SUM(B500:B501))*0.1</f>
        <v>124.60000000000001</v>
      </c>
      <c r="D500" s="117">
        <v>7</v>
      </c>
      <c r="E500" s="117">
        <v>60</v>
      </c>
      <c r="F500" s="118">
        <f>SUM(C500:E500)</f>
        <v>191.60000000000002</v>
      </c>
      <c r="G500" s="118"/>
      <c r="H500" s="256"/>
      <c r="I500" s="120">
        <f>SUM(F500-G500)</f>
        <v>191.60000000000002</v>
      </c>
      <c r="J500" s="42">
        <v>-1.73</v>
      </c>
      <c r="K500" s="118"/>
      <c r="L500" s="108"/>
      <c r="M500" s="121"/>
      <c r="N500" s="109"/>
      <c r="O500" s="110">
        <f>SUM(I500:N501)</f>
        <v>189.87000000000003</v>
      </c>
    </row>
    <row r="501" spans="1:15" x14ac:dyDescent="0.2">
      <c r="A501" s="183" t="s">
        <v>452</v>
      </c>
      <c r="B501" s="85">
        <v>600</v>
      </c>
      <c r="C501" s="86"/>
      <c r="D501" s="86"/>
      <c r="E501" s="86"/>
      <c r="F501" s="87"/>
      <c r="G501" s="87"/>
      <c r="H501" s="284"/>
      <c r="I501" s="112"/>
      <c r="J501" s="184"/>
      <c r="K501" s="87"/>
      <c r="L501" s="73"/>
      <c r="M501" s="90"/>
      <c r="N501" s="74"/>
      <c r="O501" s="114"/>
    </row>
    <row r="502" spans="1:15" x14ac:dyDescent="0.2">
      <c r="A502" s="127" t="s">
        <v>453</v>
      </c>
      <c r="B502" s="47">
        <v>600</v>
      </c>
      <c r="C502" s="48">
        <f>(SUM(B502:B503))*0.1</f>
        <v>115</v>
      </c>
      <c r="D502" s="48">
        <v>7</v>
      </c>
      <c r="E502" s="48">
        <v>60</v>
      </c>
      <c r="F502" s="49">
        <f>SUM(C502:E503)</f>
        <v>182</v>
      </c>
      <c r="G502" s="49">
        <v>182</v>
      </c>
      <c r="H502" s="67">
        <v>45466</v>
      </c>
      <c r="I502" s="51">
        <f>SUM(F502-G502)</f>
        <v>0</v>
      </c>
      <c r="J502" s="49"/>
      <c r="K502" s="53"/>
      <c r="L502" s="177"/>
      <c r="M502" s="39"/>
      <c r="N502" s="44"/>
      <c r="O502" s="126">
        <f>SUM(I502:N503)</f>
        <v>0</v>
      </c>
    </row>
    <row r="503" spans="1:15" x14ac:dyDescent="0.2">
      <c r="A503" s="127" t="s">
        <v>454</v>
      </c>
      <c r="B503" s="47">
        <v>550</v>
      </c>
      <c r="C503" s="48"/>
      <c r="D503" s="48"/>
      <c r="E503" s="48"/>
      <c r="F503" s="49"/>
      <c r="G503" s="49"/>
      <c r="H503" s="67"/>
      <c r="I503" s="51"/>
      <c r="J503" s="49"/>
      <c r="K503" s="53"/>
      <c r="L503" s="196"/>
      <c r="M503" s="59"/>
      <c r="N503" s="64"/>
      <c r="O503" s="130"/>
    </row>
    <row r="504" spans="1:15" x14ac:dyDescent="0.2">
      <c r="A504" s="115" t="s">
        <v>455</v>
      </c>
      <c r="B504" s="185">
        <v>608</v>
      </c>
      <c r="C504" s="121">
        <f t="shared" ref="C504:C514" si="81">SUM(B504*0.1)</f>
        <v>60.800000000000004</v>
      </c>
      <c r="D504" s="121">
        <v>7</v>
      </c>
      <c r="E504" s="121">
        <v>30</v>
      </c>
      <c r="F504" s="118">
        <f t="shared" ref="F504:F510" si="82">SUM(C504:E504)</f>
        <v>97.800000000000011</v>
      </c>
      <c r="G504" s="118"/>
      <c r="H504" s="168"/>
      <c r="I504" s="169">
        <f>SUM(F504-G504)</f>
        <v>97.800000000000011</v>
      </c>
      <c r="J504" s="178">
        <v>97.8</v>
      </c>
      <c r="K504" s="178">
        <v>5.4</v>
      </c>
      <c r="L504" s="70"/>
      <c r="M504" s="71"/>
      <c r="O504" s="83">
        <f>SUM(I504:N505)</f>
        <v>97.800000000000026</v>
      </c>
    </row>
    <row r="505" spans="1:15" x14ac:dyDescent="0.2">
      <c r="A505" s="179"/>
      <c r="B505" s="192"/>
      <c r="C505" s="90"/>
      <c r="D505" s="90"/>
      <c r="E505" s="90"/>
      <c r="F505" s="87"/>
      <c r="G505" s="87"/>
      <c r="H505" s="99">
        <v>45325</v>
      </c>
      <c r="I505" s="89"/>
      <c r="J505" s="98">
        <v>-97.8</v>
      </c>
      <c r="K505" s="98">
        <v>-5.4</v>
      </c>
      <c r="L505" s="73"/>
      <c r="M505" s="87"/>
      <c r="N505" s="74"/>
      <c r="O505" s="114"/>
    </row>
    <row r="506" spans="1:15" x14ac:dyDescent="0.2">
      <c r="A506" s="146" t="s">
        <v>456</v>
      </c>
      <c r="B506" s="1">
        <v>606</v>
      </c>
      <c r="C506" s="104">
        <f t="shared" si="81"/>
        <v>60.6</v>
      </c>
      <c r="D506" s="104">
        <v>7</v>
      </c>
      <c r="E506" s="104">
        <v>30</v>
      </c>
      <c r="F506" s="71">
        <f t="shared" si="82"/>
        <v>97.6</v>
      </c>
      <c r="G506" s="71"/>
      <c r="H506" s="22"/>
      <c r="I506" s="132">
        <f t="shared" ref="I506:I515" si="83">SUM(F506-G506)</f>
        <v>97.6</v>
      </c>
      <c r="J506" s="71"/>
      <c r="K506" s="159">
        <v>3.63</v>
      </c>
      <c r="L506" s="70"/>
      <c r="M506" s="71"/>
      <c r="O506" s="83">
        <f>SUM(I506:N506)</f>
        <v>101.22999999999999</v>
      </c>
    </row>
    <row r="507" spans="1:15" x14ac:dyDescent="0.2">
      <c r="A507" s="76" t="s">
        <v>457</v>
      </c>
      <c r="B507" s="171">
        <v>600</v>
      </c>
      <c r="C507" s="231">
        <f t="shared" si="81"/>
        <v>60</v>
      </c>
      <c r="D507" s="231">
        <v>7</v>
      </c>
      <c r="E507" s="78">
        <v>30</v>
      </c>
      <c r="F507" s="176">
        <f t="shared" si="82"/>
        <v>97</v>
      </c>
      <c r="G507" s="176"/>
      <c r="H507" s="172"/>
      <c r="I507" s="81">
        <f t="shared" si="83"/>
        <v>97</v>
      </c>
      <c r="J507" s="285">
        <v>-0.11</v>
      </c>
      <c r="K507" s="162"/>
      <c r="L507" s="92"/>
      <c r="M507" s="79"/>
      <c r="N507" s="93"/>
      <c r="O507" s="94">
        <f>SUM(I507:N507)</f>
        <v>96.89</v>
      </c>
    </row>
    <row r="508" spans="1:15" x14ac:dyDescent="0.2">
      <c r="A508" s="210" t="s">
        <v>458</v>
      </c>
      <c r="B508" s="1">
        <v>600</v>
      </c>
      <c r="C508" s="104">
        <f t="shared" si="81"/>
        <v>60</v>
      </c>
      <c r="D508" s="104">
        <v>7</v>
      </c>
      <c r="E508" s="104">
        <v>30</v>
      </c>
      <c r="F508" s="71">
        <f t="shared" si="82"/>
        <v>97</v>
      </c>
      <c r="G508" s="71"/>
      <c r="H508" s="22"/>
      <c r="I508" s="105">
        <f t="shared" si="83"/>
        <v>97</v>
      </c>
      <c r="J508" s="52">
        <v>-0.87</v>
      </c>
      <c r="K508" s="71"/>
      <c r="L508" s="70"/>
      <c r="M508" s="71"/>
      <c r="O508" s="83">
        <f>SUM(I508:N508)</f>
        <v>96.13</v>
      </c>
    </row>
    <row r="509" spans="1:15" x14ac:dyDescent="0.2">
      <c r="A509" s="134" t="s">
        <v>459</v>
      </c>
      <c r="B509" s="37">
        <v>600</v>
      </c>
      <c r="C509" s="38">
        <f t="shared" si="81"/>
        <v>60</v>
      </c>
      <c r="D509" s="38">
        <v>7</v>
      </c>
      <c r="E509" s="38">
        <v>30</v>
      </c>
      <c r="F509" s="39">
        <f t="shared" si="82"/>
        <v>97</v>
      </c>
      <c r="G509" s="39">
        <v>97</v>
      </c>
      <c r="H509" s="40">
        <v>45471</v>
      </c>
      <c r="I509" s="125">
        <f t="shared" si="83"/>
        <v>0</v>
      </c>
      <c r="J509" s="178"/>
      <c r="K509" s="136"/>
      <c r="L509" s="143"/>
      <c r="M509" s="139"/>
      <c r="N509" s="144"/>
      <c r="O509" s="221">
        <f>SUM(I509:N509)</f>
        <v>0</v>
      </c>
    </row>
    <row r="510" spans="1:15" x14ac:dyDescent="0.2">
      <c r="A510" s="167" t="s">
        <v>460</v>
      </c>
      <c r="B510" s="37">
        <v>600</v>
      </c>
      <c r="C510" s="38">
        <f t="shared" si="81"/>
        <v>60</v>
      </c>
      <c r="D510" s="38">
        <v>7</v>
      </c>
      <c r="E510" s="38">
        <v>30</v>
      </c>
      <c r="F510" s="39">
        <f t="shared" si="82"/>
        <v>97</v>
      </c>
      <c r="G510" s="286">
        <v>96.37</v>
      </c>
      <c r="H510" s="287">
        <v>45425</v>
      </c>
      <c r="I510" s="194">
        <f t="shared" si="83"/>
        <v>0.62999999999999545</v>
      </c>
      <c r="J510" s="39">
        <v>0.6</v>
      </c>
      <c r="K510" s="43">
        <v>0.03</v>
      </c>
      <c r="L510" s="70"/>
      <c r="M510" s="71"/>
      <c r="O510" s="72">
        <f>SUM(I510:N511)</f>
        <v>0.62999999999999556</v>
      </c>
    </row>
    <row r="511" spans="1:15" x14ac:dyDescent="0.2">
      <c r="A511" s="84"/>
      <c r="B511" s="57"/>
      <c r="C511" s="58"/>
      <c r="D511" s="58"/>
      <c r="E511" s="58"/>
      <c r="F511" s="59"/>
      <c r="G511" s="288"/>
      <c r="H511" s="289">
        <v>45425</v>
      </c>
      <c r="I511" s="258"/>
      <c r="J511" s="59">
        <v>-0.6</v>
      </c>
      <c r="K511" s="63">
        <v>-0.03</v>
      </c>
      <c r="L511" s="70"/>
      <c r="M511" s="71"/>
      <c r="O511" s="72"/>
    </row>
    <row r="512" spans="1:15" x14ac:dyDescent="0.2">
      <c r="A512" s="66" t="s">
        <v>461</v>
      </c>
      <c r="B512" s="1">
        <v>600</v>
      </c>
      <c r="C512" s="104">
        <f t="shared" si="81"/>
        <v>60</v>
      </c>
      <c r="D512" s="104">
        <v>7</v>
      </c>
      <c r="E512" s="104">
        <v>30</v>
      </c>
      <c r="F512" s="71">
        <f>SUM(C512:E512)</f>
        <v>97</v>
      </c>
      <c r="G512" s="71"/>
      <c r="H512" s="22"/>
      <c r="I512" s="105">
        <f t="shared" si="83"/>
        <v>97</v>
      </c>
      <c r="J512" s="49">
        <v>97</v>
      </c>
      <c r="K512" s="159">
        <v>8.07</v>
      </c>
      <c r="L512" s="108"/>
      <c r="M512" s="118"/>
      <c r="N512" s="109"/>
      <c r="O512" s="110">
        <f>SUM(I512:N513)</f>
        <v>97.07</v>
      </c>
    </row>
    <row r="513" spans="1:15" x14ac:dyDescent="0.2">
      <c r="A513" s="66"/>
      <c r="B513" s="1"/>
      <c r="C513" s="104"/>
      <c r="D513" s="104"/>
      <c r="E513" s="104"/>
      <c r="F513" s="71"/>
      <c r="G513" s="71"/>
      <c r="H513" s="67">
        <v>45357</v>
      </c>
      <c r="I513" s="105"/>
      <c r="J513" s="49">
        <v>-97</v>
      </c>
      <c r="K513" s="52">
        <v>-8</v>
      </c>
      <c r="L513" s="73"/>
      <c r="M513" s="87"/>
      <c r="N513" s="74"/>
      <c r="O513" s="114"/>
    </row>
    <row r="514" spans="1:15" x14ac:dyDescent="0.2">
      <c r="A514" s="158" t="s">
        <v>462</v>
      </c>
      <c r="B514" s="77">
        <v>600</v>
      </c>
      <c r="C514" s="78">
        <f t="shared" si="81"/>
        <v>60</v>
      </c>
      <c r="D514" s="78">
        <v>7</v>
      </c>
      <c r="E514" s="78">
        <v>30</v>
      </c>
      <c r="F514" s="79">
        <f>SUM(C514:E514)</f>
        <v>97</v>
      </c>
      <c r="G514" s="79"/>
      <c r="H514" s="80"/>
      <c r="I514" s="81">
        <f t="shared" si="83"/>
        <v>97</v>
      </c>
      <c r="J514" s="162"/>
      <c r="K514" s="173">
        <v>3.03</v>
      </c>
      <c r="L514" s="70"/>
      <c r="M514" s="71"/>
      <c r="O514" s="83">
        <f>SUM(I514:N514)</f>
        <v>100.03</v>
      </c>
    </row>
    <row r="515" spans="1:15" x14ac:dyDescent="0.2">
      <c r="A515" s="195" t="s">
        <v>463</v>
      </c>
      <c r="B515" s="128">
        <v>609</v>
      </c>
      <c r="C515" s="147">
        <f>(SUM(B515:B516))*0.1</f>
        <v>121.9</v>
      </c>
      <c r="D515" s="147">
        <v>7</v>
      </c>
      <c r="E515" s="148">
        <v>60</v>
      </c>
      <c r="F515" s="148">
        <f>SUM(C515:E516)</f>
        <v>188.9</v>
      </c>
      <c r="G515" s="148">
        <v>188.9</v>
      </c>
      <c r="H515" s="149">
        <v>45467</v>
      </c>
      <c r="I515" s="51">
        <f t="shared" si="83"/>
        <v>0</v>
      </c>
      <c r="J515" s="148">
        <v>9.06</v>
      </c>
      <c r="K515" s="151">
        <v>0.41</v>
      </c>
      <c r="L515" s="177"/>
      <c r="M515" s="39"/>
      <c r="N515" s="44"/>
      <c r="O515" s="126">
        <f>SUM(I515:N516)</f>
        <v>0</v>
      </c>
    </row>
    <row r="516" spans="1:15" x14ac:dyDescent="0.2">
      <c r="A516" s="205" t="s">
        <v>464</v>
      </c>
      <c r="B516" s="96">
        <v>610</v>
      </c>
      <c r="C516" s="97"/>
      <c r="D516" s="97"/>
      <c r="E516" s="98"/>
      <c r="F516" s="98"/>
      <c r="G516" s="98"/>
      <c r="H516" s="242">
        <v>45467</v>
      </c>
      <c r="I516" s="51"/>
      <c r="J516" s="49">
        <v>-9.06</v>
      </c>
      <c r="K516" s="53">
        <v>-0.41</v>
      </c>
      <c r="L516" s="196"/>
      <c r="M516" s="59"/>
      <c r="N516" s="64"/>
      <c r="O516" s="130"/>
    </row>
    <row r="517" spans="1:15" x14ac:dyDescent="0.2">
      <c r="A517" s="210" t="s">
        <v>465</v>
      </c>
      <c r="B517" s="47">
        <v>600</v>
      </c>
      <c r="C517" s="48">
        <f t="shared" ref="C517:C528" si="84">SUM(B517*0.1)</f>
        <v>60</v>
      </c>
      <c r="D517" s="48">
        <v>7</v>
      </c>
      <c r="E517" s="48">
        <v>30</v>
      </c>
      <c r="F517" s="49">
        <f>SUM(C517:E517)</f>
        <v>97</v>
      </c>
      <c r="G517" s="49">
        <v>136.93</v>
      </c>
      <c r="H517" s="50">
        <v>45336</v>
      </c>
      <c r="I517" s="253">
        <f>SUM(F517-G517)</f>
        <v>-39.930000000000007</v>
      </c>
      <c r="J517" s="39">
        <v>60.35</v>
      </c>
      <c r="K517" s="178">
        <v>2.72</v>
      </c>
      <c r="L517" s="177"/>
      <c r="M517" s="39"/>
      <c r="N517" s="44"/>
      <c r="O517" s="45">
        <f>SUM(I517:N518)</f>
        <v>-39.930000000000007</v>
      </c>
    </row>
    <row r="518" spans="1:15" x14ac:dyDescent="0.2">
      <c r="A518" s="210"/>
      <c r="B518" s="47"/>
      <c r="C518" s="48"/>
      <c r="D518" s="48"/>
      <c r="E518" s="48"/>
      <c r="F518" s="49"/>
      <c r="G518" s="49"/>
      <c r="H518" s="50">
        <v>45336</v>
      </c>
      <c r="I518" s="255"/>
      <c r="J518" s="59">
        <v>-60.35</v>
      </c>
      <c r="K518" s="98">
        <v>-2.72</v>
      </c>
      <c r="L518" s="196"/>
      <c r="M518" s="59"/>
      <c r="N518" s="64"/>
      <c r="O518" s="65"/>
    </row>
    <row r="519" spans="1:15" x14ac:dyDescent="0.2">
      <c r="A519" s="115" t="s">
        <v>466</v>
      </c>
      <c r="B519" s="185">
        <v>600</v>
      </c>
      <c r="C519" s="224">
        <f t="shared" si="84"/>
        <v>60</v>
      </c>
      <c r="D519" s="224">
        <v>7</v>
      </c>
      <c r="E519" s="117">
        <v>30</v>
      </c>
      <c r="F519" s="118">
        <f t="shared" ref="F519:F527" si="85">SUM(C519:E519)</f>
        <v>97</v>
      </c>
      <c r="G519" s="118"/>
      <c r="H519" s="168"/>
      <c r="I519" s="132">
        <f>SUM(F519-G519)</f>
        <v>97</v>
      </c>
      <c r="J519" s="49">
        <v>97</v>
      </c>
      <c r="K519" s="148">
        <v>7.72</v>
      </c>
      <c r="L519" s="70"/>
      <c r="M519" s="71"/>
      <c r="O519" s="83">
        <f>SUM(I519:N520)</f>
        <v>97</v>
      </c>
    </row>
    <row r="520" spans="1:15" x14ac:dyDescent="0.2">
      <c r="A520" s="179"/>
      <c r="B520" s="192"/>
      <c r="C520" s="234"/>
      <c r="D520" s="234"/>
      <c r="E520" s="86"/>
      <c r="F520" s="87"/>
      <c r="G520" s="87"/>
      <c r="H520" s="99">
        <v>45327</v>
      </c>
      <c r="I520" s="89"/>
      <c r="J520" s="59">
        <v>-97</v>
      </c>
      <c r="K520" s="98">
        <v>-7.72</v>
      </c>
      <c r="L520" s="70"/>
      <c r="M520" s="71"/>
      <c r="O520" s="83"/>
    </row>
    <row r="521" spans="1:15" x14ac:dyDescent="0.2">
      <c r="A521" s="195" t="s">
        <v>467</v>
      </c>
      <c r="B521" s="47">
        <v>600</v>
      </c>
      <c r="C521" s="48">
        <f t="shared" si="84"/>
        <v>60</v>
      </c>
      <c r="D521" s="48">
        <v>7</v>
      </c>
      <c r="E521" s="48">
        <v>30</v>
      </c>
      <c r="F521" s="49">
        <f t="shared" si="85"/>
        <v>97</v>
      </c>
      <c r="G521" s="49">
        <v>97</v>
      </c>
      <c r="H521" s="67">
        <v>45466</v>
      </c>
      <c r="I521" s="129">
        <f>SUM(F521-G521)</f>
        <v>0</v>
      </c>
      <c r="J521" s="49"/>
      <c r="K521" s="53"/>
      <c r="L521" s="143"/>
      <c r="M521" s="139"/>
      <c r="N521" s="144"/>
      <c r="O521" s="221">
        <f>SUM(I521:N521)</f>
        <v>0</v>
      </c>
    </row>
    <row r="522" spans="1:15" x14ac:dyDescent="0.2">
      <c r="A522" s="243" t="s">
        <v>468</v>
      </c>
      <c r="B522" s="116">
        <v>600</v>
      </c>
      <c r="C522" s="117">
        <f t="shared" si="84"/>
        <v>60</v>
      </c>
      <c r="D522" s="117">
        <v>7</v>
      </c>
      <c r="E522" s="117">
        <v>30</v>
      </c>
      <c r="F522" s="118">
        <f t="shared" si="85"/>
        <v>97</v>
      </c>
      <c r="G522" s="118"/>
      <c r="H522" s="119"/>
      <c r="I522" s="120">
        <f t="shared" ref="I522:I527" si="86">SUM(F522-G522)</f>
        <v>97</v>
      </c>
      <c r="J522" s="39">
        <v>97</v>
      </c>
      <c r="K522" s="39">
        <v>4.37</v>
      </c>
      <c r="L522" s="70"/>
      <c r="M522" s="71"/>
      <c r="O522" s="83">
        <f>SUM(I522:N523)</f>
        <v>97</v>
      </c>
    </row>
    <row r="523" spans="1:15" x14ac:dyDescent="0.2">
      <c r="A523" s="248"/>
      <c r="B523" s="85"/>
      <c r="C523" s="86"/>
      <c r="D523" s="86"/>
      <c r="E523" s="86"/>
      <c r="F523" s="87"/>
      <c r="G523" s="87"/>
      <c r="H523" s="180">
        <v>45365</v>
      </c>
      <c r="I523" s="112"/>
      <c r="J523" s="59">
        <v>-97</v>
      </c>
      <c r="K523" s="59">
        <v>-4.37</v>
      </c>
      <c r="L523" s="70"/>
      <c r="M523" s="71"/>
      <c r="O523" s="83"/>
    </row>
    <row r="524" spans="1:15" x14ac:dyDescent="0.2">
      <c r="A524" s="46" t="s">
        <v>469</v>
      </c>
      <c r="B524" s="47">
        <v>600</v>
      </c>
      <c r="C524" s="48">
        <f t="shared" si="84"/>
        <v>60</v>
      </c>
      <c r="D524" s="48">
        <v>7</v>
      </c>
      <c r="E524" s="48">
        <v>30</v>
      </c>
      <c r="F524" s="49">
        <f t="shared" si="85"/>
        <v>97</v>
      </c>
      <c r="G524" s="49">
        <v>100</v>
      </c>
      <c r="H524" s="290">
        <v>45427</v>
      </c>
      <c r="I524" s="257">
        <f>SUM(F524-G524)</f>
        <v>-3</v>
      </c>
      <c r="J524" s="52">
        <v>-64.209999999999994</v>
      </c>
      <c r="K524" s="53"/>
      <c r="L524" s="143"/>
      <c r="M524" s="139"/>
      <c r="N524" s="144"/>
      <c r="O524" s="145">
        <f>SUM(I524:N524)</f>
        <v>-67.209999999999994</v>
      </c>
    </row>
    <row r="525" spans="1:15" x14ac:dyDescent="0.2">
      <c r="A525" s="158" t="s">
        <v>470</v>
      </c>
      <c r="B525" s="171">
        <v>617</v>
      </c>
      <c r="C525" s="231">
        <f t="shared" si="84"/>
        <v>61.7</v>
      </c>
      <c r="D525" s="231">
        <v>7</v>
      </c>
      <c r="E525" s="78">
        <v>30</v>
      </c>
      <c r="F525" s="79">
        <f t="shared" si="85"/>
        <v>98.7</v>
      </c>
      <c r="G525" s="79"/>
      <c r="H525" s="172"/>
      <c r="I525" s="81">
        <f>SUM(F525-G525)</f>
        <v>98.7</v>
      </c>
      <c r="J525" s="163">
        <v>0.65</v>
      </c>
      <c r="K525" s="163">
        <v>0.03</v>
      </c>
      <c r="L525" s="70"/>
      <c r="M525" s="71"/>
      <c r="O525" s="83">
        <f>SUM(I525:N525)</f>
        <v>99.38000000000001</v>
      </c>
    </row>
    <row r="526" spans="1:15" x14ac:dyDescent="0.2">
      <c r="A526" s="146" t="s">
        <v>471</v>
      </c>
      <c r="B526" s="160">
        <v>600</v>
      </c>
      <c r="C526" s="174">
        <f t="shared" si="84"/>
        <v>60</v>
      </c>
      <c r="D526" s="174">
        <v>7</v>
      </c>
      <c r="E526" s="104">
        <v>30</v>
      </c>
      <c r="F526" s="106">
        <f t="shared" si="85"/>
        <v>97</v>
      </c>
      <c r="G526" s="106"/>
      <c r="H526" s="131"/>
      <c r="I526" s="132">
        <f t="shared" si="86"/>
        <v>97</v>
      </c>
      <c r="J526" s="106"/>
      <c r="K526" s="215">
        <v>1.46</v>
      </c>
      <c r="L526" s="92"/>
      <c r="M526" s="162"/>
      <c r="N526" s="93"/>
      <c r="O526" s="94">
        <f>SUM(I526:N526)</f>
        <v>98.46</v>
      </c>
    </row>
    <row r="527" spans="1:15" x14ac:dyDescent="0.2">
      <c r="A527" s="76" t="s">
        <v>472</v>
      </c>
      <c r="B527" s="77">
        <v>600</v>
      </c>
      <c r="C527" s="78">
        <f t="shared" si="84"/>
        <v>60</v>
      </c>
      <c r="D527" s="78">
        <v>7</v>
      </c>
      <c r="E527" s="78">
        <v>30</v>
      </c>
      <c r="F527" s="79">
        <f t="shared" si="85"/>
        <v>97</v>
      </c>
      <c r="G527" s="79"/>
      <c r="H527" s="80"/>
      <c r="I527" s="81">
        <f t="shared" si="86"/>
        <v>97</v>
      </c>
      <c r="J527" s="82">
        <v>-0.55000000000000004</v>
      </c>
      <c r="K527" s="79"/>
      <c r="L527" s="70"/>
      <c r="M527" s="71"/>
      <c r="O527" s="83">
        <f>SUM(I527:N527)</f>
        <v>96.45</v>
      </c>
    </row>
    <row r="528" spans="1:15" x14ac:dyDescent="0.2">
      <c r="A528" s="198" t="s">
        <v>473</v>
      </c>
      <c r="B528" s="1">
        <v>600</v>
      </c>
      <c r="C528" s="104">
        <f t="shared" si="84"/>
        <v>60</v>
      </c>
      <c r="D528" s="174">
        <v>7</v>
      </c>
      <c r="E528" s="104">
        <v>30</v>
      </c>
      <c r="F528" s="71">
        <f>SUM(C528:E528)</f>
        <v>97</v>
      </c>
      <c r="G528" s="71"/>
      <c r="H528" s="22"/>
      <c r="I528" s="105">
        <f t="shared" ref="I528:I548" si="87">SUM(F528-G528)</f>
        <v>97</v>
      </c>
      <c r="J528" s="49">
        <v>194</v>
      </c>
      <c r="K528" s="49">
        <v>9.61</v>
      </c>
      <c r="L528" s="108"/>
      <c r="M528" s="118"/>
      <c r="N528" s="109"/>
      <c r="O528" s="110">
        <f>SUM(I528:N529)</f>
        <v>97.000000000000014</v>
      </c>
    </row>
    <row r="529" spans="1:15" x14ac:dyDescent="0.2">
      <c r="A529" s="198"/>
      <c r="B529" s="1"/>
      <c r="C529" s="104"/>
      <c r="D529" s="174"/>
      <c r="E529" s="104"/>
      <c r="F529" s="71"/>
      <c r="G529" s="71"/>
      <c r="H529" s="67">
        <v>45412</v>
      </c>
      <c r="I529" s="105"/>
      <c r="J529" s="49">
        <v>-194</v>
      </c>
      <c r="K529" s="49">
        <v>-9.61</v>
      </c>
      <c r="L529" s="73"/>
      <c r="M529" s="87"/>
      <c r="N529" s="74"/>
      <c r="O529" s="114"/>
    </row>
    <row r="530" spans="1:15" x14ac:dyDescent="0.2">
      <c r="A530" s="208" t="s">
        <v>474</v>
      </c>
      <c r="B530" s="77">
        <v>600</v>
      </c>
      <c r="C530" s="231">
        <f>SUM(B530*0.1)</f>
        <v>60</v>
      </c>
      <c r="D530" s="231">
        <v>7</v>
      </c>
      <c r="E530" s="78">
        <v>30</v>
      </c>
      <c r="F530" s="79">
        <f>SUM(C530:E530)</f>
        <v>97</v>
      </c>
      <c r="G530" s="79"/>
      <c r="H530" s="80"/>
      <c r="I530" s="214">
        <f t="shared" si="87"/>
        <v>97</v>
      </c>
      <c r="J530" s="162"/>
      <c r="K530" s="173">
        <v>1.1499999999999999</v>
      </c>
      <c r="L530" s="70"/>
      <c r="M530" s="71"/>
      <c r="O530" s="83">
        <f>SUM(I530:N530)</f>
        <v>98.15</v>
      </c>
    </row>
    <row r="531" spans="1:15" x14ac:dyDescent="0.2">
      <c r="A531" s="127" t="s">
        <v>475</v>
      </c>
      <c r="B531" s="47">
        <v>645</v>
      </c>
      <c r="C531" s="48">
        <f t="shared" ref="C531:C552" si="88">SUM(B531*0.1)</f>
        <v>64.5</v>
      </c>
      <c r="D531" s="48">
        <v>7</v>
      </c>
      <c r="E531" s="48">
        <v>30</v>
      </c>
      <c r="F531" s="49">
        <f>SUM(C531:E531)</f>
        <v>101.5</v>
      </c>
      <c r="G531" s="49">
        <v>101.5</v>
      </c>
      <c r="H531" s="50">
        <v>45469</v>
      </c>
      <c r="I531" s="129">
        <f t="shared" si="87"/>
        <v>0</v>
      </c>
      <c r="J531" s="49"/>
      <c r="K531" s="53"/>
      <c r="L531" s="143"/>
      <c r="M531" s="139"/>
      <c r="N531" s="144"/>
      <c r="O531" s="221">
        <f>SUM(I531:N531)</f>
        <v>0</v>
      </c>
    </row>
    <row r="532" spans="1:15" x14ac:dyDescent="0.2">
      <c r="A532" s="199" t="s">
        <v>476</v>
      </c>
      <c r="B532" s="116">
        <v>604</v>
      </c>
      <c r="C532" s="117">
        <f t="shared" si="88"/>
        <v>60.400000000000006</v>
      </c>
      <c r="D532" s="117">
        <v>7</v>
      </c>
      <c r="E532" s="117">
        <v>30</v>
      </c>
      <c r="F532" s="118">
        <f>SUM(C532:E532)</f>
        <v>97.4</v>
      </c>
      <c r="G532" s="118"/>
      <c r="H532" s="119"/>
      <c r="I532" s="169">
        <f t="shared" si="87"/>
        <v>97.4</v>
      </c>
      <c r="J532" s="118"/>
      <c r="K532" s="194">
        <v>0.19</v>
      </c>
      <c r="L532" s="70"/>
      <c r="M532" s="71"/>
      <c r="O532" s="83">
        <f>SUM(I532:N532)</f>
        <v>97.59</v>
      </c>
    </row>
    <row r="533" spans="1:15" x14ac:dyDescent="0.2">
      <c r="A533" s="199" t="s">
        <v>477</v>
      </c>
      <c r="B533" s="37">
        <v>640</v>
      </c>
      <c r="C533" s="38">
        <f t="shared" si="88"/>
        <v>64</v>
      </c>
      <c r="D533" s="38">
        <v>7</v>
      </c>
      <c r="E533" s="38">
        <v>30</v>
      </c>
      <c r="F533" s="39">
        <f t="shared" ref="F533:F552" si="89">SUM(C533:E533)</f>
        <v>101</v>
      </c>
      <c r="G533" s="178">
        <v>92.82</v>
      </c>
      <c r="H533" s="135">
        <v>45457</v>
      </c>
      <c r="I533" s="200">
        <f t="shared" si="87"/>
        <v>8.1800000000000068</v>
      </c>
      <c r="J533" s="39">
        <v>4</v>
      </c>
      <c r="K533" s="43">
        <v>0.18</v>
      </c>
      <c r="L533" s="109"/>
      <c r="M533" s="118"/>
      <c r="N533" s="109"/>
      <c r="O533" s="201">
        <f>SUM(I533:N534)</f>
        <v>8.1800000000000068</v>
      </c>
    </row>
    <row r="534" spans="1:15" x14ac:dyDescent="0.2">
      <c r="A534" s="182"/>
      <c r="B534" s="57"/>
      <c r="C534" s="58"/>
      <c r="D534" s="58"/>
      <c r="E534" s="58"/>
      <c r="F534" s="59"/>
      <c r="G534" s="98"/>
      <c r="H534" s="180">
        <v>45457</v>
      </c>
      <c r="I534" s="202"/>
      <c r="J534" s="59">
        <v>-4</v>
      </c>
      <c r="K534" s="63">
        <v>-0.18</v>
      </c>
      <c r="L534" s="74"/>
      <c r="M534" s="87"/>
      <c r="N534" s="74"/>
      <c r="O534" s="75"/>
    </row>
    <row r="535" spans="1:15" x14ac:dyDescent="0.2">
      <c r="A535" s="198" t="s">
        <v>478</v>
      </c>
      <c r="B535" s="1">
        <v>626</v>
      </c>
      <c r="C535" s="104">
        <f t="shared" si="88"/>
        <v>62.6</v>
      </c>
      <c r="D535" s="174">
        <v>7</v>
      </c>
      <c r="E535" s="193">
        <v>30</v>
      </c>
      <c r="F535" s="71">
        <f t="shared" si="89"/>
        <v>99.6</v>
      </c>
      <c r="G535" s="193"/>
      <c r="H535" s="131"/>
      <c r="I535" s="105">
        <f>SUM(F535-G535)</f>
        <v>99.6</v>
      </c>
      <c r="J535" s="148">
        <v>99.6</v>
      </c>
      <c r="K535" s="148">
        <v>7.77</v>
      </c>
      <c r="L535" s="70"/>
      <c r="M535" s="193"/>
      <c r="O535" s="83">
        <f>SUM(I535:N536)</f>
        <v>99.600000000000009</v>
      </c>
    </row>
    <row r="536" spans="1:15" x14ac:dyDescent="0.2">
      <c r="A536" s="198"/>
      <c r="B536" s="1"/>
      <c r="C536" s="104"/>
      <c r="D536" s="174"/>
      <c r="E536" s="193"/>
      <c r="F536" s="71"/>
      <c r="G536" s="193"/>
      <c r="H536" s="50">
        <v>45313</v>
      </c>
      <c r="I536" s="105"/>
      <c r="J536" s="148">
        <v>-99.6</v>
      </c>
      <c r="K536" s="148">
        <v>-7.77</v>
      </c>
      <c r="L536" s="70"/>
      <c r="M536" s="193"/>
      <c r="O536" s="83"/>
    </row>
    <row r="537" spans="1:15" x14ac:dyDescent="0.2">
      <c r="A537" s="243" t="s">
        <v>479</v>
      </c>
      <c r="B537" s="116">
        <v>670</v>
      </c>
      <c r="C537" s="117">
        <f t="shared" si="88"/>
        <v>67</v>
      </c>
      <c r="D537" s="224">
        <v>7</v>
      </c>
      <c r="E537" s="247">
        <v>30</v>
      </c>
      <c r="F537" s="118">
        <f t="shared" si="89"/>
        <v>104</v>
      </c>
      <c r="G537" s="247"/>
      <c r="H537" s="266"/>
      <c r="I537" s="120">
        <f t="shared" si="87"/>
        <v>104</v>
      </c>
      <c r="J537" s="178">
        <v>104</v>
      </c>
      <c r="K537" s="178">
        <v>8.11</v>
      </c>
      <c r="L537" s="108"/>
      <c r="M537" s="247"/>
      <c r="N537" s="109"/>
      <c r="O537" s="110">
        <f>SUM(I537:N538)</f>
        <v>104.00000000000001</v>
      </c>
    </row>
    <row r="538" spans="1:15" x14ac:dyDescent="0.2">
      <c r="A538" s="248"/>
      <c r="B538" s="85"/>
      <c r="C538" s="86"/>
      <c r="D538" s="234"/>
      <c r="E538" s="241"/>
      <c r="F538" s="87"/>
      <c r="G538" s="241"/>
      <c r="H538" s="242">
        <v>45313</v>
      </c>
      <c r="I538" s="112"/>
      <c r="J538" s="98">
        <v>-104</v>
      </c>
      <c r="K538" s="98">
        <v>-8.11</v>
      </c>
      <c r="L538" s="73"/>
      <c r="M538" s="241"/>
      <c r="N538" s="74"/>
      <c r="O538" s="114"/>
    </row>
    <row r="539" spans="1:15" x14ac:dyDescent="0.2">
      <c r="A539" s="46" t="s">
        <v>480</v>
      </c>
      <c r="B539" s="1">
        <v>600</v>
      </c>
      <c r="C539" s="104">
        <f t="shared" si="88"/>
        <v>60</v>
      </c>
      <c r="D539" s="104">
        <v>7</v>
      </c>
      <c r="E539" s="104">
        <v>30</v>
      </c>
      <c r="F539" s="71">
        <f t="shared" si="89"/>
        <v>97</v>
      </c>
      <c r="G539" s="71"/>
      <c r="H539" s="22"/>
      <c r="I539" s="105">
        <f>SUM(F539-G539)</f>
        <v>97</v>
      </c>
      <c r="J539" s="52">
        <v>-0.23</v>
      </c>
      <c r="K539" s="106"/>
      <c r="L539" s="70"/>
      <c r="M539" s="71"/>
      <c r="O539" s="83">
        <f t="shared" ref="O539:O549" si="90">SUM(I539:N539)</f>
        <v>96.77</v>
      </c>
    </row>
    <row r="540" spans="1:15" x14ac:dyDescent="0.2">
      <c r="A540" s="36" t="s">
        <v>481</v>
      </c>
      <c r="B540" s="124">
        <v>600</v>
      </c>
      <c r="C540" s="38">
        <f t="shared" si="88"/>
        <v>60</v>
      </c>
      <c r="D540" s="204">
        <v>7</v>
      </c>
      <c r="E540" s="38">
        <v>30</v>
      </c>
      <c r="F540" s="39">
        <f t="shared" si="89"/>
        <v>97</v>
      </c>
      <c r="G540" s="39">
        <v>99.71</v>
      </c>
      <c r="H540" s="40">
        <v>45470</v>
      </c>
      <c r="I540" s="213">
        <f>SUM(F540-G540)</f>
        <v>-2.7099999999999937</v>
      </c>
      <c r="J540" s="39"/>
      <c r="K540" s="43">
        <v>0.28999999999999998</v>
      </c>
      <c r="L540" s="44"/>
      <c r="M540" s="39"/>
      <c r="N540" s="44"/>
      <c r="O540" s="45">
        <f>SUM(I540:N541)</f>
        <v>-2.7099999999999937</v>
      </c>
    </row>
    <row r="541" spans="1:15" x14ac:dyDescent="0.2">
      <c r="A541" s="56"/>
      <c r="B541" s="96"/>
      <c r="C541" s="58"/>
      <c r="D541" s="97"/>
      <c r="E541" s="58"/>
      <c r="F541" s="59"/>
      <c r="G541" s="59"/>
      <c r="H541" s="99">
        <v>45470</v>
      </c>
      <c r="I541" s="273"/>
      <c r="J541" s="59"/>
      <c r="K541" s="63">
        <v>-0.28999999999999998</v>
      </c>
      <c r="L541" s="64"/>
      <c r="M541" s="59"/>
      <c r="N541" s="64"/>
      <c r="O541" s="65"/>
    </row>
    <row r="542" spans="1:15" x14ac:dyDescent="0.2">
      <c r="A542" s="84" t="s">
        <v>482</v>
      </c>
      <c r="B542" s="192">
        <v>598</v>
      </c>
      <c r="C542" s="234">
        <f>SUM(B542*0.1)</f>
        <v>59.800000000000004</v>
      </c>
      <c r="D542" s="234">
        <v>7</v>
      </c>
      <c r="E542" s="90">
        <v>30</v>
      </c>
      <c r="F542" s="87">
        <f t="shared" si="89"/>
        <v>96.800000000000011</v>
      </c>
      <c r="G542" s="87"/>
      <c r="H542" s="88"/>
      <c r="I542" s="89">
        <f t="shared" si="87"/>
        <v>96.800000000000011</v>
      </c>
      <c r="J542" s="87"/>
      <c r="K542" s="191">
        <v>3.83</v>
      </c>
      <c r="L542" s="70"/>
      <c r="M542" s="71"/>
      <c r="O542" s="83">
        <f t="shared" si="90"/>
        <v>100.63000000000001</v>
      </c>
    </row>
    <row r="543" spans="1:15" x14ac:dyDescent="0.2">
      <c r="A543" s="198" t="s">
        <v>483</v>
      </c>
      <c r="B543" s="1">
        <v>600</v>
      </c>
      <c r="C543" s="104">
        <f t="shared" si="88"/>
        <v>60</v>
      </c>
      <c r="D543" s="104">
        <v>7</v>
      </c>
      <c r="E543" s="104">
        <v>30</v>
      </c>
      <c r="F543" s="71">
        <f t="shared" si="89"/>
        <v>97</v>
      </c>
      <c r="G543" s="71"/>
      <c r="H543" s="131"/>
      <c r="I543" s="105">
        <f t="shared" si="87"/>
        <v>97</v>
      </c>
      <c r="J543" s="71"/>
      <c r="K543" s="71"/>
      <c r="L543" s="108"/>
      <c r="M543" s="118"/>
      <c r="N543" s="109"/>
      <c r="O543" s="110">
        <f t="shared" si="90"/>
        <v>97</v>
      </c>
    </row>
    <row r="544" spans="1:15" x14ac:dyDescent="0.2">
      <c r="A544" s="123" t="s">
        <v>484</v>
      </c>
      <c r="B544" s="37">
        <v>600</v>
      </c>
      <c r="C544" s="38">
        <f t="shared" si="88"/>
        <v>60</v>
      </c>
      <c r="D544" s="38">
        <v>7</v>
      </c>
      <c r="E544" s="38">
        <v>30</v>
      </c>
      <c r="F544" s="39">
        <f t="shared" si="89"/>
        <v>97</v>
      </c>
      <c r="G544" s="39">
        <v>95.2</v>
      </c>
      <c r="H544" s="135">
        <v>45471</v>
      </c>
      <c r="I544" s="41">
        <f t="shared" si="87"/>
        <v>1.7999999999999972</v>
      </c>
      <c r="J544" s="39">
        <v>-1.8</v>
      </c>
      <c r="K544" s="43"/>
      <c r="L544" s="44"/>
      <c r="M544" s="39"/>
      <c r="N544" s="44"/>
      <c r="O544" s="126">
        <f t="shared" si="90"/>
        <v>-2.886579864025407E-15</v>
      </c>
    </row>
    <row r="545" spans="1:15" x14ac:dyDescent="0.2">
      <c r="A545" s="95"/>
      <c r="B545" s="57"/>
      <c r="C545" s="58"/>
      <c r="D545" s="58"/>
      <c r="E545" s="58"/>
      <c r="F545" s="59"/>
      <c r="G545" s="59"/>
      <c r="H545" s="60" t="s">
        <v>29</v>
      </c>
      <c r="I545" s="61">
        <v>-1.8</v>
      </c>
      <c r="J545" s="59">
        <v>1.8</v>
      </c>
      <c r="K545" s="63"/>
      <c r="L545" s="64"/>
      <c r="M545" s="59"/>
      <c r="N545" s="64"/>
      <c r="O545" s="130"/>
    </row>
    <row r="546" spans="1:15" x14ac:dyDescent="0.2">
      <c r="A546" s="195" t="s">
        <v>485</v>
      </c>
      <c r="B546" s="47">
        <v>600</v>
      </c>
      <c r="C546" s="48">
        <f t="shared" si="88"/>
        <v>60</v>
      </c>
      <c r="D546" s="48">
        <v>7</v>
      </c>
      <c r="E546" s="48">
        <v>30</v>
      </c>
      <c r="F546" s="49">
        <f t="shared" si="89"/>
        <v>97</v>
      </c>
      <c r="G546" s="49">
        <v>97</v>
      </c>
      <c r="H546" s="50">
        <v>45467</v>
      </c>
      <c r="I546" s="51">
        <f t="shared" si="87"/>
        <v>0</v>
      </c>
      <c r="J546" s="49"/>
      <c r="K546" s="53"/>
      <c r="L546" s="196"/>
      <c r="M546" s="59"/>
      <c r="N546" s="64"/>
      <c r="O546" s="130">
        <f t="shared" si="90"/>
        <v>0</v>
      </c>
    </row>
    <row r="547" spans="1:15" x14ac:dyDescent="0.2">
      <c r="A547" s="208" t="s">
        <v>486</v>
      </c>
      <c r="B547" s="77">
        <v>604</v>
      </c>
      <c r="C547" s="78">
        <f t="shared" si="88"/>
        <v>60.400000000000006</v>
      </c>
      <c r="D547" s="78">
        <v>7</v>
      </c>
      <c r="E547" s="78">
        <v>30</v>
      </c>
      <c r="F547" s="79">
        <f t="shared" si="89"/>
        <v>97.4</v>
      </c>
      <c r="G547" s="79"/>
      <c r="H547" s="172"/>
      <c r="I547" s="81">
        <f t="shared" si="87"/>
        <v>97.4</v>
      </c>
      <c r="J547" s="79"/>
      <c r="K547" s="173">
        <v>3.68</v>
      </c>
      <c r="L547" s="70"/>
      <c r="M547" s="71"/>
      <c r="O547" s="83">
        <f t="shared" si="90"/>
        <v>101.08000000000001</v>
      </c>
    </row>
    <row r="548" spans="1:15" x14ac:dyDescent="0.2">
      <c r="A548" s="146" t="s">
        <v>487</v>
      </c>
      <c r="B548" s="1">
        <v>600</v>
      </c>
      <c r="C548" s="104">
        <f t="shared" si="88"/>
        <v>60</v>
      </c>
      <c r="D548" s="104">
        <v>7</v>
      </c>
      <c r="E548" s="104">
        <v>30</v>
      </c>
      <c r="F548" s="71">
        <f t="shared" si="89"/>
        <v>97</v>
      </c>
      <c r="G548" s="71"/>
      <c r="H548" s="22"/>
      <c r="I548" s="132">
        <f t="shared" si="87"/>
        <v>97</v>
      </c>
      <c r="J548" s="159">
        <v>0.94</v>
      </c>
      <c r="K548" s="159">
        <v>0.04</v>
      </c>
      <c r="L548" s="92"/>
      <c r="M548" s="79"/>
      <c r="N548" s="93"/>
      <c r="O548" s="94">
        <f t="shared" si="90"/>
        <v>97.98</v>
      </c>
    </row>
    <row r="549" spans="1:15" x14ac:dyDescent="0.2">
      <c r="A549" s="208" t="s">
        <v>488</v>
      </c>
      <c r="B549" s="171">
        <v>600</v>
      </c>
      <c r="C549" s="78">
        <f t="shared" si="88"/>
        <v>60</v>
      </c>
      <c r="D549" s="78">
        <v>7</v>
      </c>
      <c r="E549" s="78">
        <v>30</v>
      </c>
      <c r="F549" s="79">
        <f t="shared" si="89"/>
        <v>97</v>
      </c>
      <c r="G549" s="79"/>
      <c r="H549" s="172"/>
      <c r="I549" s="81">
        <f>SUM(F549-G549)</f>
        <v>97</v>
      </c>
      <c r="J549" s="173">
        <v>0.83</v>
      </c>
      <c r="K549" s="163">
        <v>4.07</v>
      </c>
      <c r="L549" s="70"/>
      <c r="M549" s="71"/>
      <c r="O549" s="83">
        <f t="shared" si="90"/>
        <v>101.9</v>
      </c>
    </row>
    <row r="550" spans="1:15" x14ac:dyDescent="0.2">
      <c r="A550" s="66" t="s">
        <v>489</v>
      </c>
      <c r="B550" s="47">
        <v>602</v>
      </c>
      <c r="C550" s="48">
        <f t="shared" si="88"/>
        <v>60.2</v>
      </c>
      <c r="D550" s="48">
        <v>7</v>
      </c>
      <c r="E550" s="48">
        <v>60</v>
      </c>
      <c r="F550" s="49">
        <f>SUM(C550:E551)</f>
        <v>187.60000000000002</v>
      </c>
      <c r="G550" s="49">
        <v>157.6</v>
      </c>
      <c r="H550" s="67">
        <v>45450</v>
      </c>
      <c r="I550" s="150">
        <f>SUM(F550-G550)</f>
        <v>30.000000000000028</v>
      </c>
      <c r="J550" s="49"/>
      <c r="K550" s="49"/>
      <c r="L550" s="108"/>
      <c r="M550" s="118"/>
      <c r="N550" s="109"/>
      <c r="O550" s="201">
        <f>SUM(I550:N551)</f>
        <v>30.000000000000028</v>
      </c>
    </row>
    <row r="551" spans="1:15" x14ac:dyDescent="0.2">
      <c r="A551" s="146" t="s">
        <v>490</v>
      </c>
      <c r="B551" s="47">
        <v>604</v>
      </c>
      <c r="C551" s="48">
        <f>SUM(B551*0.1)</f>
        <v>60.400000000000006</v>
      </c>
      <c r="D551" s="48"/>
      <c r="E551" s="48"/>
      <c r="F551" s="49"/>
      <c r="G551" s="49"/>
      <c r="H551" s="67"/>
      <c r="I551" s="150">
        <f>SUM(F551-G551)</f>
        <v>0</v>
      </c>
      <c r="J551" s="49"/>
      <c r="K551" s="49"/>
      <c r="L551" s="73"/>
      <c r="M551" s="87"/>
      <c r="N551" s="74"/>
      <c r="O551" s="75"/>
    </row>
    <row r="552" spans="1:15" x14ac:dyDescent="0.2">
      <c r="A552" s="123" t="s">
        <v>491</v>
      </c>
      <c r="B552" s="37">
        <v>600</v>
      </c>
      <c r="C552" s="38">
        <f t="shared" si="88"/>
        <v>60</v>
      </c>
      <c r="D552" s="38">
        <v>7</v>
      </c>
      <c r="E552" s="38">
        <v>30</v>
      </c>
      <c r="F552" s="39">
        <f t="shared" si="89"/>
        <v>97</v>
      </c>
      <c r="G552" s="39">
        <v>97</v>
      </c>
      <c r="H552" s="135">
        <v>45468</v>
      </c>
      <c r="I552" s="291">
        <f>SUM(F552-G552)</f>
        <v>0</v>
      </c>
      <c r="J552" s="39"/>
      <c r="K552" s="43">
        <v>1.6</v>
      </c>
      <c r="L552" s="101"/>
      <c r="M552" s="49"/>
      <c r="N552" s="54"/>
      <c r="O552" s="102">
        <f>SUM(I552:N553)</f>
        <v>0</v>
      </c>
    </row>
    <row r="553" spans="1:15" x14ac:dyDescent="0.2">
      <c r="A553" s="95"/>
      <c r="B553" s="57"/>
      <c r="C553" s="58"/>
      <c r="D553" s="58"/>
      <c r="E553" s="58"/>
      <c r="F553" s="59"/>
      <c r="G553" s="59"/>
      <c r="H553" s="180">
        <v>45432</v>
      </c>
      <c r="I553" s="292"/>
      <c r="J553" s="59"/>
      <c r="K553" s="63">
        <v>-1.6</v>
      </c>
      <c r="L553" s="101"/>
      <c r="M553" s="49"/>
      <c r="N553" s="54"/>
      <c r="O553" s="102"/>
    </row>
    <row r="554" spans="1:15" x14ac:dyDescent="0.2">
      <c r="A554" s="46" t="s">
        <v>492</v>
      </c>
      <c r="B554" s="1">
        <v>600</v>
      </c>
      <c r="C554" s="104">
        <f>(SUM(B554:B555))*0.1</f>
        <v>120</v>
      </c>
      <c r="D554" s="104">
        <v>7</v>
      </c>
      <c r="E554" s="104">
        <v>60</v>
      </c>
      <c r="F554" s="71">
        <f>SUM(C554:E555)</f>
        <v>187</v>
      </c>
      <c r="G554" s="71"/>
      <c r="H554" s="22"/>
      <c r="I554" s="105">
        <f>SUM(F554-G554)</f>
        <v>187</v>
      </c>
      <c r="J554" s="52">
        <v>-1.51</v>
      </c>
      <c r="K554" s="71"/>
      <c r="L554" s="108"/>
      <c r="M554" s="118"/>
      <c r="N554" s="109"/>
      <c r="O554" s="110">
        <f>SUM(I554:N555)</f>
        <v>185.49</v>
      </c>
    </row>
    <row r="555" spans="1:15" x14ac:dyDescent="0.2">
      <c r="A555" s="46" t="s">
        <v>493</v>
      </c>
      <c r="B555" s="1">
        <v>600</v>
      </c>
      <c r="C555" s="104"/>
      <c r="D555" s="104"/>
      <c r="E555" s="104"/>
      <c r="F555" s="71"/>
      <c r="G555" s="71"/>
      <c r="H555" s="22"/>
      <c r="I555" s="105"/>
      <c r="J555" s="52"/>
      <c r="K555" s="71"/>
      <c r="L555" s="73"/>
      <c r="M555" s="87"/>
      <c r="N555" s="74"/>
      <c r="O555" s="114"/>
    </row>
    <row r="556" spans="1:15" x14ac:dyDescent="0.2">
      <c r="A556" s="123" t="s">
        <v>494</v>
      </c>
      <c r="B556" s="37">
        <v>600</v>
      </c>
      <c r="C556" s="38">
        <f>(SUM(B556:B556))*0.1</f>
        <v>60</v>
      </c>
      <c r="D556" s="38">
        <v>7</v>
      </c>
      <c r="E556" s="38">
        <v>30</v>
      </c>
      <c r="F556" s="39">
        <f t="shared" ref="F556:F583" si="91">SUM(C556:E556)</f>
        <v>97</v>
      </c>
      <c r="G556" s="39">
        <v>97</v>
      </c>
      <c r="H556" s="186">
        <v>45456</v>
      </c>
      <c r="I556" s="178">
        <f>SUM(F556-G556)</f>
        <v>0</v>
      </c>
      <c r="J556" s="178">
        <v>73.239999999999995</v>
      </c>
      <c r="K556" s="136">
        <v>3.3</v>
      </c>
      <c r="L556" s="101"/>
      <c r="M556" s="49"/>
      <c r="N556" s="54"/>
      <c r="O556" s="102">
        <f>SUM(I556:N557)</f>
        <v>0</v>
      </c>
    </row>
    <row r="557" spans="1:15" x14ac:dyDescent="0.2">
      <c r="A557" s="95"/>
      <c r="B557" s="57"/>
      <c r="C557" s="58"/>
      <c r="D557" s="58"/>
      <c r="E557" s="58"/>
      <c r="F557" s="59"/>
      <c r="G557" s="59"/>
      <c r="H557" s="242">
        <v>45456</v>
      </c>
      <c r="I557" s="98"/>
      <c r="J557" s="98">
        <v>-73.239999999999995</v>
      </c>
      <c r="K557" s="181">
        <v>-3.3</v>
      </c>
      <c r="L557" s="101"/>
      <c r="M557" s="49"/>
      <c r="N557" s="54"/>
      <c r="O557" s="102"/>
    </row>
    <row r="558" spans="1:15" x14ac:dyDescent="0.2">
      <c r="A558" s="84" t="s">
        <v>495</v>
      </c>
      <c r="B558" s="85">
        <v>600</v>
      </c>
      <c r="C558" s="86">
        <f t="shared" ref="C558:C589" si="92">SUM(B558*0.1)</f>
        <v>60</v>
      </c>
      <c r="D558" s="86">
        <v>7</v>
      </c>
      <c r="E558" s="86">
        <v>30</v>
      </c>
      <c r="F558" s="87">
        <f t="shared" si="91"/>
        <v>97</v>
      </c>
      <c r="G558" s="87"/>
      <c r="H558" s="207"/>
      <c r="I558" s="81">
        <f t="shared" ref="I558:I570" si="93">SUM(F558-G558)</f>
        <v>97</v>
      </c>
      <c r="J558" s="79"/>
      <c r="K558" s="173">
        <v>0.06</v>
      </c>
      <c r="L558" s="92"/>
      <c r="M558" s="79"/>
      <c r="N558" s="93"/>
      <c r="O558" s="94">
        <f>SUM(I558:N558)</f>
        <v>97.06</v>
      </c>
    </row>
    <row r="559" spans="1:15" x14ac:dyDescent="0.2">
      <c r="A559" s="56" t="s">
        <v>496</v>
      </c>
      <c r="B559" s="85">
        <v>600</v>
      </c>
      <c r="C559" s="86">
        <f t="shared" si="92"/>
        <v>60</v>
      </c>
      <c r="D559" s="86">
        <v>7</v>
      </c>
      <c r="E559" s="86">
        <v>30</v>
      </c>
      <c r="F559" s="87">
        <f t="shared" si="91"/>
        <v>97</v>
      </c>
      <c r="G559" s="87"/>
      <c r="H559" s="88"/>
      <c r="I559" s="89">
        <f t="shared" si="93"/>
        <v>97</v>
      </c>
      <c r="J559" s="236">
        <v>-1.0900000000000001</v>
      </c>
      <c r="K559" s="90"/>
      <c r="L559" s="70"/>
      <c r="M559" s="71"/>
      <c r="O559" s="83">
        <f>SUM(I559:N559)</f>
        <v>95.91</v>
      </c>
    </row>
    <row r="560" spans="1:15" x14ac:dyDescent="0.2">
      <c r="A560" s="66" t="s">
        <v>497</v>
      </c>
      <c r="B560" s="1">
        <v>600</v>
      </c>
      <c r="C560" s="104">
        <f t="shared" si="92"/>
        <v>60</v>
      </c>
      <c r="D560" s="104">
        <v>7</v>
      </c>
      <c r="E560" s="104">
        <v>30</v>
      </c>
      <c r="F560" s="71">
        <f t="shared" si="91"/>
        <v>97</v>
      </c>
      <c r="G560" s="71"/>
      <c r="H560" s="131"/>
      <c r="I560" s="132">
        <f t="shared" si="93"/>
        <v>97</v>
      </c>
      <c r="J560" s="71"/>
      <c r="K560" s="215">
        <v>3.24</v>
      </c>
      <c r="L560" s="92"/>
      <c r="M560" s="79"/>
      <c r="N560" s="93"/>
      <c r="O560" s="94">
        <f>SUM(I560:N560)</f>
        <v>100.24</v>
      </c>
    </row>
    <row r="561" spans="1:15" x14ac:dyDescent="0.2">
      <c r="A561" s="229" t="s">
        <v>498</v>
      </c>
      <c r="B561" s="171">
        <v>893</v>
      </c>
      <c r="C561" s="78">
        <f t="shared" si="92"/>
        <v>89.300000000000011</v>
      </c>
      <c r="D561" s="78">
        <v>7</v>
      </c>
      <c r="E561" s="78">
        <v>30</v>
      </c>
      <c r="F561" s="79">
        <f t="shared" si="91"/>
        <v>126.30000000000001</v>
      </c>
      <c r="G561" s="79"/>
      <c r="H561" s="172"/>
      <c r="I561" s="81">
        <f t="shared" si="93"/>
        <v>126.30000000000001</v>
      </c>
      <c r="J561" s="162"/>
      <c r="K561" s="162"/>
      <c r="L561" s="70"/>
      <c r="M561" s="71"/>
      <c r="O561" s="83">
        <f>SUM(I561:N561)</f>
        <v>126.30000000000001</v>
      </c>
    </row>
    <row r="562" spans="1:15" x14ac:dyDescent="0.2">
      <c r="A562" s="103" t="s">
        <v>499</v>
      </c>
      <c r="B562" s="1">
        <v>620</v>
      </c>
      <c r="C562" s="104">
        <f t="shared" si="92"/>
        <v>62</v>
      </c>
      <c r="D562" s="104">
        <v>7</v>
      </c>
      <c r="E562" s="104">
        <v>30</v>
      </c>
      <c r="F562" s="71">
        <f t="shared" si="91"/>
        <v>99</v>
      </c>
      <c r="G562" s="71"/>
      <c r="H562" s="22"/>
      <c r="I562" s="132">
        <f t="shared" si="93"/>
        <v>99</v>
      </c>
      <c r="J562" s="148">
        <v>99</v>
      </c>
      <c r="K562" s="148">
        <v>6.79</v>
      </c>
      <c r="L562" s="108"/>
      <c r="M562" s="118"/>
      <c r="N562" s="109"/>
      <c r="O562" s="110">
        <f>SUM(I562:N563)</f>
        <v>98.999999999999986</v>
      </c>
    </row>
    <row r="563" spans="1:15" x14ac:dyDescent="0.2">
      <c r="A563" s="103"/>
      <c r="B563" s="1"/>
      <c r="C563" s="104"/>
      <c r="D563" s="104"/>
      <c r="E563" s="104"/>
      <c r="F563" s="71"/>
      <c r="G563" s="71"/>
      <c r="H563" s="67">
        <v>45327</v>
      </c>
      <c r="I563" s="132"/>
      <c r="J563" s="148">
        <v>-99</v>
      </c>
      <c r="K563" s="148">
        <v>-6.79</v>
      </c>
      <c r="L563" s="73"/>
      <c r="M563" s="87"/>
      <c r="N563" s="74"/>
      <c r="O563" s="114"/>
    </row>
    <row r="564" spans="1:15" x14ac:dyDescent="0.2">
      <c r="A564" s="229" t="s">
        <v>500</v>
      </c>
      <c r="B564" s="171">
        <v>1146</v>
      </c>
      <c r="C564" s="78">
        <f t="shared" si="92"/>
        <v>114.60000000000001</v>
      </c>
      <c r="D564" s="78">
        <v>7</v>
      </c>
      <c r="E564" s="78">
        <v>30</v>
      </c>
      <c r="F564" s="79">
        <f t="shared" si="91"/>
        <v>151.60000000000002</v>
      </c>
      <c r="G564" s="79"/>
      <c r="H564" s="172"/>
      <c r="I564" s="219">
        <f t="shared" si="93"/>
        <v>151.60000000000002</v>
      </c>
      <c r="J564" s="79"/>
      <c r="K564" s="79"/>
      <c r="L564" s="70"/>
      <c r="M564" s="71"/>
      <c r="O564" s="83">
        <f>SUM(I564:N564)</f>
        <v>151.60000000000002</v>
      </c>
    </row>
    <row r="565" spans="1:15" x14ac:dyDescent="0.2">
      <c r="A565" s="46" t="s">
        <v>501</v>
      </c>
      <c r="B565" s="160">
        <v>630</v>
      </c>
      <c r="C565" s="104">
        <f t="shared" si="92"/>
        <v>63</v>
      </c>
      <c r="D565" s="104">
        <v>7</v>
      </c>
      <c r="E565" s="104">
        <v>30</v>
      </c>
      <c r="F565" s="71">
        <f t="shared" si="91"/>
        <v>100</v>
      </c>
      <c r="G565" s="71"/>
      <c r="H565" s="131"/>
      <c r="I565" s="132">
        <f t="shared" si="93"/>
        <v>100</v>
      </c>
      <c r="J565" s="52">
        <v>-3</v>
      </c>
      <c r="K565" s="71"/>
      <c r="L565" s="92"/>
      <c r="M565" s="162"/>
      <c r="N565" s="93"/>
      <c r="O565" s="94">
        <f>SUM(I565:N565)</f>
        <v>97</v>
      </c>
    </row>
    <row r="566" spans="1:15" x14ac:dyDescent="0.2">
      <c r="A566" s="293" t="s">
        <v>502</v>
      </c>
      <c r="B566" s="37">
        <v>632</v>
      </c>
      <c r="C566" s="38">
        <f t="shared" si="92"/>
        <v>63.2</v>
      </c>
      <c r="D566" s="38">
        <v>7</v>
      </c>
      <c r="E566" s="38">
        <v>30</v>
      </c>
      <c r="F566" s="39">
        <f t="shared" si="91"/>
        <v>100.2</v>
      </c>
      <c r="G566" s="39">
        <v>100.2</v>
      </c>
      <c r="H566" s="40">
        <v>45463</v>
      </c>
      <c r="I566" s="125">
        <f t="shared" si="93"/>
        <v>0</v>
      </c>
      <c r="J566" s="39"/>
      <c r="K566" s="294"/>
      <c r="L566" s="101"/>
      <c r="M566" s="49"/>
      <c r="N566" s="54"/>
      <c r="O566" s="102">
        <f>SUM(I566:N566)</f>
        <v>0</v>
      </c>
    </row>
    <row r="567" spans="1:15" x14ac:dyDescent="0.2">
      <c r="A567" s="164" t="s">
        <v>503</v>
      </c>
      <c r="B567" s="153">
        <v>610</v>
      </c>
      <c r="C567" s="154">
        <f>SUM(B567*0.1)</f>
        <v>61</v>
      </c>
      <c r="D567" s="154">
        <v>7</v>
      </c>
      <c r="E567" s="154">
        <v>30</v>
      </c>
      <c r="F567" s="139">
        <f t="shared" si="91"/>
        <v>98</v>
      </c>
      <c r="G567" s="139">
        <v>98</v>
      </c>
      <c r="H567" s="140">
        <v>45456</v>
      </c>
      <c r="I567" s="220">
        <f t="shared" si="93"/>
        <v>0</v>
      </c>
      <c r="J567" s="138"/>
      <c r="K567" s="138"/>
      <c r="L567" s="143"/>
      <c r="M567" s="139"/>
      <c r="N567" s="144"/>
      <c r="O567" s="221">
        <f t="shared" ref="O567:O634" si="94">SUM(I567:N567)</f>
        <v>0</v>
      </c>
    </row>
    <row r="568" spans="1:15" x14ac:dyDescent="0.2">
      <c r="A568" s="103" t="s">
        <v>504</v>
      </c>
      <c r="B568" s="1">
        <v>815</v>
      </c>
      <c r="C568" s="104">
        <f>SUM(B568*0.1)</f>
        <v>81.5</v>
      </c>
      <c r="D568" s="104">
        <v>7</v>
      </c>
      <c r="E568" s="104">
        <v>30</v>
      </c>
      <c r="F568" s="71">
        <f>SUM(C568:E568)</f>
        <v>118.5</v>
      </c>
      <c r="G568" s="71"/>
      <c r="H568" s="22"/>
      <c r="I568" s="132">
        <f t="shared" si="93"/>
        <v>118.5</v>
      </c>
      <c r="J568" s="49">
        <v>118.5</v>
      </c>
      <c r="K568" s="71"/>
      <c r="L568" s="70"/>
      <c r="M568" s="159">
        <v>7</v>
      </c>
      <c r="O568" s="83">
        <f>SUM(I568:N569)</f>
        <v>125.5</v>
      </c>
    </row>
    <row r="569" spans="1:15" x14ac:dyDescent="0.2">
      <c r="A569" s="103"/>
      <c r="B569" s="1"/>
      <c r="C569" s="104"/>
      <c r="D569" s="104"/>
      <c r="E569" s="104"/>
      <c r="F569" s="71"/>
      <c r="G569" s="71"/>
      <c r="H569" s="67">
        <v>45345</v>
      </c>
      <c r="I569" s="132"/>
      <c r="J569" s="49">
        <v>-118.5</v>
      </c>
      <c r="K569" s="71"/>
      <c r="L569" s="70"/>
      <c r="M569" s="159"/>
      <c r="O569" s="83"/>
    </row>
    <row r="570" spans="1:15" x14ac:dyDescent="0.2">
      <c r="A570" s="115" t="s">
        <v>505</v>
      </c>
      <c r="B570" s="116">
        <v>630</v>
      </c>
      <c r="C570" s="117">
        <f t="shared" si="92"/>
        <v>63</v>
      </c>
      <c r="D570" s="117">
        <v>7</v>
      </c>
      <c r="E570" s="117">
        <v>30</v>
      </c>
      <c r="F570" s="118">
        <f t="shared" si="91"/>
        <v>100</v>
      </c>
      <c r="G570" s="118"/>
      <c r="H570" s="119"/>
      <c r="I570" s="169">
        <f t="shared" si="93"/>
        <v>100</v>
      </c>
      <c r="J570" s="39">
        <v>7.81</v>
      </c>
      <c r="K570" s="39">
        <v>0.35</v>
      </c>
      <c r="L570" s="108"/>
      <c r="M570" s="118"/>
      <c r="N570" s="109"/>
      <c r="O570" s="110">
        <f>SUM(I570:N571)</f>
        <v>100</v>
      </c>
    </row>
    <row r="571" spans="1:15" x14ac:dyDescent="0.2">
      <c r="A571" s="179"/>
      <c r="B571" s="85"/>
      <c r="C571" s="86"/>
      <c r="D571" s="86"/>
      <c r="E571" s="86"/>
      <c r="F571" s="87"/>
      <c r="G571" s="87"/>
      <c r="H571" s="180">
        <v>45337</v>
      </c>
      <c r="I571" s="89"/>
      <c r="J571" s="59">
        <v>-7.81</v>
      </c>
      <c r="K571" s="59">
        <v>-0.35</v>
      </c>
      <c r="L571" s="73"/>
      <c r="M571" s="87"/>
      <c r="N571" s="74"/>
      <c r="O571" s="114"/>
    </row>
    <row r="572" spans="1:15" x14ac:dyDescent="0.2">
      <c r="A572" s="103" t="s">
        <v>506</v>
      </c>
      <c r="B572" s="1">
        <v>792</v>
      </c>
      <c r="C572" s="104">
        <f t="shared" si="92"/>
        <v>79.2</v>
      </c>
      <c r="D572" s="104">
        <v>7</v>
      </c>
      <c r="E572" s="104">
        <v>30</v>
      </c>
      <c r="F572" s="71">
        <f t="shared" si="91"/>
        <v>116.2</v>
      </c>
      <c r="G572" s="71"/>
      <c r="H572" s="131"/>
      <c r="I572" s="132">
        <f t="shared" ref="I572:I582" si="95">SUM(F572-G572)</f>
        <v>116.2</v>
      </c>
      <c r="J572" s="106"/>
      <c r="K572" s="106"/>
      <c r="L572" s="70"/>
      <c r="M572" s="71"/>
      <c r="O572" s="83">
        <f t="shared" si="94"/>
        <v>116.2</v>
      </c>
    </row>
    <row r="573" spans="1:15" x14ac:dyDescent="0.2">
      <c r="A573" s="123" t="s">
        <v>507</v>
      </c>
      <c r="B573" s="37">
        <v>620</v>
      </c>
      <c r="C573" s="38">
        <f t="shared" si="92"/>
        <v>62</v>
      </c>
      <c r="D573" s="38">
        <v>7</v>
      </c>
      <c r="E573" s="38">
        <v>30</v>
      </c>
      <c r="F573" s="39">
        <f t="shared" si="91"/>
        <v>99</v>
      </c>
      <c r="G573" s="39">
        <v>94.61</v>
      </c>
      <c r="H573" s="40">
        <v>45462</v>
      </c>
      <c r="I573" s="41">
        <f t="shared" si="95"/>
        <v>4.3900000000000006</v>
      </c>
      <c r="J573" s="39">
        <v>-4.3899999999999997</v>
      </c>
      <c r="K573" s="43"/>
      <c r="L573" s="44"/>
      <c r="M573" s="39"/>
      <c r="N573" s="44"/>
      <c r="O573" s="126">
        <f t="shared" si="94"/>
        <v>0</v>
      </c>
    </row>
    <row r="574" spans="1:15" x14ac:dyDescent="0.2">
      <c r="A574" s="95"/>
      <c r="B574" s="57"/>
      <c r="C574" s="58"/>
      <c r="D574" s="58"/>
      <c r="E574" s="58"/>
      <c r="F574" s="59"/>
      <c r="G574" s="59"/>
      <c r="H574" s="60" t="s">
        <v>29</v>
      </c>
      <c r="I574" s="61">
        <v>-4.3899999999999997</v>
      </c>
      <c r="J574" s="59">
        <v>4.3899999999999997</v>
      </c>
      <c r="K574" s="63"/>
      <c r="L574" s="64"/>
      <c r="M574" s="59"/>
      <c r="N574" s="64"/>
      <c r="O574" s="130"/>
    </row>
    <row r="575" spans="1:15" x14ac:dyDescent="0.2">
      <c r="A575" s="66" t="s">
        <v>508</v>
      </c>
      <c r="B575" s="160">
        <v>905</v>
      </c>
      <c r="C575" s="104">
        <f t="shared" si="92"/>
        <v>90.5</v>
      </c>
      <c r="D575" s="104">
        <v>7</v>
      </c>
      <c r="E575" s="104">
        <v>30</v>
      </c>
      <c r="F575" s="71">
        <f t="shared" si="91"/>
        <v>127.5</v>
      </c>
      <c r="G575" s="71"/>
      <c r="H575" s="131"/>
      <c r="I575" s="209">
        <f t="shared" si="95"/>
        <v>127.5</v>
      </c>
      <c r="J575" s="71"/>
      <c r="K575" s="159">
        <v>1.57</v>
      </c>
      <c r="L575" s="70"/>
      <c r="M575" s="71"/>
      <c r="O575" s="83">
        <f t="shared" si="94"/>
        <v>129.07</v>
      </c>
    </row>
    <row r="576" spans="1:15" x14ac:dyDescent="0.2">
      <c r="A576" s="208" t="s">
        <v>509</v>
      </c>
      <c r="B576" s="77">
        <v>601</v>
      </c>
      <c r="C576" s="78">
        <f t="shared" si="92"/>
        <v>60.1</v>
      </c>
      <c r="D576" s="78">
        <v>7</v>
      </c>
      <c r="E576" s="78">
        <v>30</v>
      </c>
      <c r="F576" s="79">
        <f t="shared" si="91"/>
        <v>97.1</v>
      </c>
      <c r="G576" s="79"/>
      <c r="H576" s="172"/>
      <c r="I576" s="219">
        <f t="shared" si="95"/>
        <v>97.1</v>
      </c>
      <c r="J576" s="173">
        <v>5</v>
      </c>
      <c r="K576" s="173">
        <v>0.23</v>
      </c>
      <c r="L576" s="92"/>
      <c r="M576" s="79"/>
      <c r="N576" s="93"/>
      <c r="O576" s="94">
        <f t="shared" si="94"/>
        <v>102.33</v>
      </c>
    </row>
    <row r="577" spans="1:15" x14ac:dyDescent="0.2">
      <c r="A577" s="66" t="s">
        <v>510</v>
      </c>
      <c r="B577" s="1">
        <v>605</v>
      </c>
      <c r="C577" s="104">
        <f t="shared" si="92"/>
        <v>60.5</v>
      </c>
      <c r="D577" s="104">
        <v>7</v>
      </c>
      <c r="E577" s="104">
        <v>30</v>
      </c>
      <c r="F577" s="71">
        <f t="shared" si="91"/>
        <v>97.5</v>
      </c>
      <c r="G577" s="71"/>
      <c r="H577" s="22"/>
      <c r="I577" s="105">
        <f t="shared" si="95"/>
        <v>97.5</v>
      </c>
      <c r="J577" s="71"/>
      <c r="K577" s="159">
        <v>3.71</v>
      </c>
      <c r="L577" s="70"/>
      <c r="M577" s="71"/>
      <c r="O577" s="83">
        <f t="shared" si="94"/>
        <v>101.21</v>
      </c>
    </row>
    <row r="578" spans="1:15" x14ac:dyDescent="0.2">
      <c r="A578" s="115" t="s">
        <v>511</v>
      </c>
      <c r="B578" s="116">
        <v>601</v>
      </c>
      <c r="C578" s="121">
        <f t="shared" si="92"/>
        <v>60.1</v>
      </c>
      <c r="D578" s="121">
        <v>7</v>
      </c>
      <c r="E578" s="121">
        <v>30</v>
      </c>
      <c r="F578" s="118">
        <f t="shared" si="91"/>
        <v>97.1</v>
      </c>
      <c r="G578" s="39">
        <v>0.53</v>
      </c>
      <c r="H578" s="135">
        <v>45411</v>
      </c>
      <c r="I578" s="169">
        <f t="shared" si="95"/>
        <v>96.57</v>
      </c>
      <c r="J578" s="39">
        <v>97.1</v>
      </c>
      <c r="K578" s="43">
        <v>4.37</v>
      </c>
      <c r="L578" s="109"/>
      <c r="M578" s="118"/>
      <c r="N578" s="109"/>
      <c r="O578" s="110">
        <f>SUM(I578:N579)</f>
        <v>96.57</v>
      </c>
    </row>
    <row r="579" spans="1:15" x14ac:dyDescent="0.2">
      <c r="A579" s="179"/>
      <c r="B579" s="85"/>
      <c r="C579" s="90"/>
      <c r="D579" s="90"/>
      <c r="E579" s="90"/>
      <c r="F579" s="87"/>
      <c r="G579" s="87"/>
      <c r="H579" s="180">
        <v>45411</v>
      </c>
      <c r="I579" s="89"/>
      <c r="J579" s="59">
        <v>-97.1</v>
      </c>
      <c r="K579" s="63">
        <v>-4.37</v>
      </c>
      <c r="L579" s="74"/>
      <c r="M579" s="87"/>
      <c r="N579" s="74"/>
      <c r="O579" s="114"/>
    </row>
    <row r="580" spans="1:15" x14ac:dyDescent="0.2">
      <c r="A580" s="195" t="s">
        <v>512</v>
      </c>
      <c r="B580" s="47">
        <v>592</v>
      </c>
      <c r="C580" s="48">
        <f t="shared" si="92"/>
        <v>59.2</v>
      </c>
      <c r="D580" s="48">
        <v>7</v>
      </c>
      <c r="E580" s="48">
        <v>30</v>
      </c>
      <c r="F580" s="49">
        <f t="shared" si="91"/>
        <v>96.2</v>
      </c>
      <c r="G580" s="49">
        <v>96.2</v>
      </c>
      <c r="H580" s="99">
        <v>45470</v>
      </c>
      <c r="I580" s="129">
        <f>SUM(F580-G580)</f>
        <v>0</v>
      </c>
      <c r="J580" s="49"/>
      <c r="K580" s="53"/>
      <c r="L580" s="101"/>
      <c r="M580" s="49"/>
      <c r="N580" s="54"/>
      <c r="O580" s="102">
        <f t="shared" si="94"/>
        <v>0</v>
      </c>
    </row>
    <row r="581" spans="1:15" x14ac:dyDescent="0.2">
      <c r="A581" s="218" t="s">
        <v>513</v>
      </c>
      <c r="B581" s="77">
        <v>688</v>
      </c>
      <c r="C581" s="78">
        <f t="shared" si="92"/>
        <v>68.8</v>
      </c>
      <c r="D581" s="78">
        <v>7</v>
      </c>
      <c r="E581" s="78">
        <v>30</v>
      </c>
      <c r="F581" s="79">
        <f t="shared" si="91"/>
        <v>105.8</v>
      </c>
      <c r="G581" s="79"/>
      <c r="H581" s="80"/>
      <c r="I581" s="214">
        <f t="shared" si="95"/>
        <v>105.8</v>
      </c>
      <c r="J581" s="82">
        <v>-8.51</v>
      </c>
      <c r="K581" s="79"/>
      <c r="L581" s="92"/>
      <c r="M581" s="79"/>
      <c r="N581" s="93"/>
      <c r="O581" s="94">
        <f t="shared" si="94"/>
        <v>97.289999999999992</v>
      </c>
    </row>
    <row r="582" spans="1:15" x14ac:dyDescent="0.2">
      <c r="A582" s="205" t="s">
        <v>514</v>
      </c>
      <c r="B582" s="57">
        <v>664</v>
      </c>
      <c r="C582" s="58">
        <f t="shared" si="92"/>
        <v>66.400000000000006</v>
      </c>
      <c r="D582" s="58">
        <v>7</v>
      </c>
      <c r="E582" s="58">
        <v>30</v>
      </c>
      <c r="F582" s="59">
        <f t="shared" si="91"/>
        <v>103.4</v>
      </c>
      <c r="G582" s="59">
        <v>103.4</v>
      </c>
      <c r="H582" s="180">
        <v>45470</v>
      </c>
      <c r="I582" s="246">
        <f t="shared" si="95"/>
        <v>0</v>
      </c>
      <c r="J582" s="59"/>
      <c r="K582" s="63"/>
      <c r="L582" s="101"/>
      <c r="M582" s="49"/>
      <c r="N582" s="54"/>
      <c r="O582" s="102">
        <f t="shared" si="94"/>
        <v>0</v>
      </c>
    </row>
    <row r="583" spans="1:15" x14ac:dyDescent="0.2">
      <c r="A583" s="66" t="s">
        <v>515</v>
      </c>
      <c r="B583" s="1">
        <v>600</v>
      </c>
      <c r="C583" s="104">
        <f t="shared" si="92"/>
        <v>60</v>
      </c>
      <c r="D583" s="104">
        <v>7</v>
      </c>
      <c r="E583" s="104">
        <v>30</v>
      </c>
      <c r="F583" s="193">
        <f t="shared" si="91"/>
        <v>97</v>
      </c>
      <c r="G583" s="71"/>
      <c r="H583" s="131"/>
      <c r="I583" s="105">
        <f t="shared" ref="I583:I590" si="96">SUM(F583-G583)</f>
        <v>97</v>
      </c>
      <c r="J583" s="71"/>
      <c r="K583" s="159">
        <v>1.05</v>
      </c>
      <c r="L583" s="92"/>
      <c r="M583" s="79"/>
      <c r="N583" s="93"/>
      <c r="O583" s="94">
        <f t="shared" si="94"/>
        <v>98.05</v>
      </c>
    </row>
    <row r="584" spans="1:15" x14ac:dyDescent="0.2">
      <c r="A584" s="225" t="s">
        <v>516</v>
      </c>
      <c r="B584" s="77">
        <v>624</v>
      </c>
      <c r="C584" s="78">
        <f t="shared" si="92"/>
        <v>62.400000000000006</v>
      </c>
      <c r="D584" s="78">
        <v>7</v>
      </c>
      <c r="E584" s="78">
        <v>30</v>
      </c>
      <c r="F584" s="295">
        <f>SUM(C584:E584)-60</f>
        <v>39.400000000000006</v>
      </c>
      <c r="G584" s="295"/>
      <c r="H584" s="80"/>
      <c r="I584" s="296">
        <f t="shared" si="96"/>
        <v>39.400000000000006</v>
      </c>
      <c r="J584" s="295"/>
      <c r="K584" s="295"/>
      <c r="L584" s="70"/>
      <c r="M584" s="297"/>
      <c r="O584" s="83">
        <f t="shared" si="94"/>
        <v>39.400000000000006</v>
      </c>
    </row>
    <row r="585" spans="1:15" x14ac:dyDescent="0.2">
      <c r="A585" s="103" t="s">
        <v>517</v>
      </c>
      <c r="B585" s="1">
        <v>706</v>
      </c>
      <c r="C585" s="104">
        <f t="shared" si="92"/>
        <v>70.600000000000009</v>
      </c>
      <c r="D585" s="104">
        <v>7</v>
      </c>
      <c r="E585" s="104">
        <v>30</v>
      </c>
      <c r="F585" s="193">
        <f>SUM(C585:E585)</f>
        <v>107.60000000000001</v>
      </c>
      <c r="G585" s="193"/>
      <c r="H585" s="131"/>
      <c r="I585" s="132">
        <f t="shared" si="96"/>
        <v>107.60000000000001</v>
      </c>
      <c r="J585" s="106"/>
      <c r="K585" s="106"/>
      <c r="L585" s="92"/>
      <c r="M585" s="162"/>
      <c r="N585" s="93"/>
      <c r="O585" s="94">
        <f t="shared" si="94"/>
        <v>107.60000000000001</v>
      </c>
    </row>
    <row r="586" spans="1:15" x14ac:dyDescent="0.2">
      <c r="A586" s="158" t="s">
        <v>518</v>
      </c>
      <c r="B586" s="77">
        <v>667</v>
      </c>
      <c r="C586" s="78">
        <f t="shared" si="92"/>
        <v>66.7</v>
      </c>
      <c r="D586" s="78">
        <v>7</v>
      </c>
      <c r="E586" s="78">
        <v>30</v>
      </c>
      <c r="F586" s="79">
        <f>SUM(C586:E586)</f>
        <v>103.7</v>
      </c>
      <c r="G586" s="79"/>
      <c r="H586" s="80"/>
      <c r="I586" s="81">
        <f t="shared" si="96"/>
        <v>103.7</v>
      </c>
      <c r="J586" s="163">
        <v>20.28</v>
      </c>
      <c r="K586" s="163">
        <v>0.91</v>
      </c>
      <c r="L586" s="70"/>
      <c r="M586" s="106"/>
      <c r="O586" s="83">
        <f t="shared" si="94"/>
        <v>124.89</v>
      </c>
    </row>
    <row r="587" spans="1:15" x14ac:dyDescent="0.2">
      <c r="A587" s="46" t="s">
        <v>519</v>
      </c>
      <c r="B587" s="160">
        <v>754</v>
      </c>
      <c r="C587" s="106">
        <f t="shared" si="92"/>
        <v>75.400000000000006</v>
      </c>
      <c r="D587" s="106">
        <v>7</v>
      </c>
      <c r="E587" s="104">
        <v>30</v>
      </c>
      <c r="F587" s="71">
        <f>SUM(C587:E587)</f>
        <v>112.4</v>
      </c>
      <c r="G587" s="71"/>
      <c r="H587" s="131"/>
      <c r="I587" s="132">
        <f t="shared" si="96"/>
        <v>112.4</v>
      </c>
      <c r="J587" s="52">
        <v>-4.13</v>
      </c>
      <c r="K587" s="106"/>
      <c r="L587" s="92"/>
      <c r="M587" s="79"/>
      <c r="N587" s="93"/>
      <c r="O587" s="94">
        <f t="shared" si="94"/>
        <v>108.27000000000001</v>
      </c>
    </row>
    <row r="588" spans="1:15" x14ac:dyDescent="0.2">
      <c r="A588" s="228" t="s">
        <v>520</v>
      </c>
      <c r="B588" s="153">
        <v>896</v>
      </c>
      <c r="C588" s="154">
        <f t="shared" si="92"/>
        <v>89.600000000000009</v>
      </c>
      <c r="D588" s="154">
        <v>7</v>
      </c>
      <c r="E588" s="154">
        <v>30</v>
      </c>
      <c r="F588" s="139">
        <f>SUM(C588:E588)</f>
        <v>126.60000000000001</v>
      </c>
      <c r="G588" s="139">
        <v>126.6</v>
      </c>
      <c r="H588" s="140">
        <v>45470</v>
      </c>
      <c r="I588" s="252">
        <f t="shared" si="96"/>
        <v>1.4210854715202004E-14</v>
      </c>
      <c r="J588" s="139"/>
      <c r="K588" s="142"/>
      <c r="L588" s="101"/>
      <c r="M588" s="49"/>
      <c r="N588" s="54"/>
      <c r="O588" s="102">
        <f t="shared" si="94"/>
        <v>1.4210854715202004E-14</v>
      </c>
    </row>
    <row r="589" spans="1:15" x14ac:dyDescent="0.2">
      <c r="A589" s="195" t="s">
        <v>521</v>
      </c>
      <c r="B589" s="47">
        <v>994</v>
      </c>
      <c r="C589" s="48">
        <f t="shared" si="92"/>
        <v>99.4</v>
      </c>
      <c r="D589" s="48">
        <v>7</v>
      </c>
      <c r="E589" s="48">
        <v>30</v>
      </c>
      <c r="F589" s="49">
        <f>SUM(C589:E589)</f>
        <v>136.4</v>
      </c>
      <c r="G589" s="49">
        <v>136.4</v>
      </c>
      <c r="H589" s="50">
        <v>45464</v>
      </c>
      <c r="I589" s="129">
        <f t="shared" si="96"/>
        <v>0</v>
      </c>
      <c r="J589" s="49"/>
      <c r="K589" s="53"/>
      <c r="L589" s="143"/>
      <c r="M589" s="139"/>
      <c r="N589" s="144"/>
      <c r="O589" s="221">
        <f t="shared" si="94"/>
        <v>0</v>
      </c>
    </row>
    <row r="590" spans="1:15" x14ac:dyDescent="0.2">
      <c r="A590" s="115" t="s">
        <v>522</v>
      </c>
      <c r="B590" s="116">
        <v>920</v>
      </c>
      <c r="C590" s="117">
        <f>SUM(B590*0.1)</f>
        <v>92</v>
      </c>
      <c r="D590" s="117">
        <v>7</v>
      </c>
      <c r="E590" s="121">
        <v>30</v>
      </c>
      <c r="F590" s="121">
        <f>SUM(C590:E591)</f>
        <v>137.4</v>
      </c>
      <c r="G590" s="118"/>
      <c r="H590" s="168"/>
      <c r="I590" s="169">
        <f t="shared" si="96"/>
        <v>137.4</v>
      </c>
      <c r="J590" s="121"/>
      <c r="K590" s="121"/>
      <c r="L590" s="70"/>
      <c r="M590" s="71"/>
      <c r="O590" s="83">
        <f>SUM(I590:N591)</f>
        <v>137.4</v>
      </c>
    </row>
    <row r="591" spans="1:15" x14ac:dyDescent="0.2">
      <c r="A591" s="179"/>
      <c r="B591" s="85">
        <v>280</v>
      </c>
      <c r="C591" s="90">
        <f>SUM(B591*0.03)</f>
        <v>8.4</v>
      </c>
      <c r="D591" s="90"/>
      <c r="E591" s="90"/>
      <c r="F591" s="90"/>
      <c r="G591" s="90"/>
      <c r="H591" s="88"/>
      <c r="I591" s="89"/>
      <c r="J591" s="87"/>
      <c r="K591" s="87"/>
      <c r="L591" s="70"/>
      <c r="M591" s="106"/>
      <c r="O591" s="83"/>
    </row>
    <row r="592" spans="1:15" x14ac:dyDescent="0.2">
      <c r="A592" s="46" t="s">
        <v>523</v>
      </c>
      <c r="B592" s="160">
        <v>772</v>
      </c>
      <c r="C592" s="104">
        <f>SUM(B592*0.1)</f>
        <v>77.2</v>
      </c>
      <c r="D592" s="104">
        <v>7</v>
      </c>
      <c r="E592" s="104">
        <v>30</v>
      </c>
      <c r="F592" s="71">
        <f>SUM(C592:E593)</f>
        <v>127.04</v>
      </c>
      <c r="G592" s="71"/>
      <c r="H592" s="131"/>
      <c r="I592" s="132">
        <f>SUM(F592-G592)</f>
        <v>127.04</v>
      </c>
      <c r="J592" s="257">
        <v>-0.52</v>
      </c>
      <c r="K592" s="106"/>
      <c r="L592" s="108"/>
      <c r="M592" s="118"/>
      <c r="N592" s="109"/>
      <c r="O592" s="110">
        <f>SUM(I592:N593)</f>
        <v>126.52000000000001</v>
      </c>
    </row>
    <row r="593" spans="1:15" x14ac:dyDescent="0.2">
      <c r="A593" s="183"/>
      <c r="B593" s="85">
        <v>428</v>
      </c>
      <c r="C593" s="86">
        <f>SUM(B593*0.03)</f>
        <v>12.84</v>
      </c>
      <c r="D593" s="86"/>
      <c r="E593" s="86"/>
      <c r="F593" s="87"/>
      <c r="G593" s="87"/>
      <c r="H593" s="88"/>
      <c r="I593" s="132"/>
      <c r="J593" s="257"/>
      <c r="K593" s="106"/>
      <c r="L593" s="73"/>
      <c r="M593" s="90"/>
      <c r="N593" s="74"/>
      <c r="O593" s="114"/>
    </row>
    <row r="594" spans="1:15" x14ac:dyDescent="0.2">
      <c r="A594" s="218" t="s">
        <v>524</v>
      </c>
      <c r="B594" s="153">
        <v>1200</v>
      </c>
      <c r="C594" s="154">
        <f>SUM(B594*0.1)</f>
        <v>120</v>
      </c>
      <c r="D594" s="154">
        <v>7</v>
      </c>
      <c r="E594" s="154">
        <v>30</v>
      </c>
      <c r="F594" s="139">
        <f>SUM(C594:E594)</f>
        <v>157</v>
      </c>
      <c r="G594" s="139">
        <v>157</v>
      </c>
      <c r="H594" s="140">
        <v>45458</v>
      </c>
      <c r="I594" s="220">
        <f>SUM(F594-G594)</f>
        <v>0</v>
      </c>
      <c r="J594" s="82">
        <v>-12</v>
      </c>
      <c r="K594" s="139"/>
      <c r="L594" s="101"/>
      <c r="M594" s="49"/>
      <c r="N594" s="54"/>
      <c r="O594" s="55">
        <f t="shared" si="94"/>
        <v>-12</v>
      </c>
    </row>
    <row r="595" spans="1:15" x14ac:dyDescent="0.2">
      <c r="A595" s="115" t="s">
        <v>525</v>
      </c>
      <c r="B595" s="116">
        <v>896</v>
      </c>
      <c r="C595" s="117">
        <f>SUM(B595*0.1)</f>
        <v>89.600000000000009</v>
      </c>
      <c r="D595" s="117">
        <v>7</v>
      </c>
      <c r="E595" s="121">
        <v>30</v>
      </c>
      <c r="F595" s="121">
        <f>SUM(C595:E596)</f>
        <v>135.72</v>
      </c>
      <c r="G595" s="118"/>
      <c r="H595" s="168"/>
      <c r="I595" s="169">
        <f>SUM(F595-G595)-G596</f>
        <v>135.72</v>
      </c>
      <c r="J595" s="118"/>
      <c r="K595" s="121"/>
      <c r="L595" s="108"/>
      <c r="M595" s="118"/>
      <c r="N595" s="109"/>
      <c r="O595" s="110">
        <f>SUM(I595:N596)</f>
        <v>135.72</v>
      </c>
    </row>
    <row r="596" spans="1:15" x14ac:dyDescent="0.2">
      <c r="A596" s="103"/>
      <c r="B596" s="1">
        <v>304</v>
      </c>
      <c r="C596" s="104">
        <f>SUM(B596*0.03)</f>
        <v>9.1199999999999992</v>
      </c>
      <c r="D596" s="174"/>
      <c r="E596" s="106"/>
      <c r="F596" s="106"/>
      <c r="G596" s="106"/>
      <c r="H596" s="131"/>
      <c r="I596" s="132"/>
      <c r="J596" s="106"/>
      <c r="K596" s="106"/>
      <c r="L596" s="73"/>
      <c r="M596" s="90"/>
      <c r="N596" s="74"/>
      <c r="O596" s="114"/>
    </row>
    <row r="597" spans="1:15" x14ac:dyDescent="0.2">
      <c r="A597" s="167" t="s">
        <v>526</v>
      </c>
      <c r="B597" s="116">
        <v>1200</v>
      </c>
      <c r="C597" s="117">
        <f>(SUM(B597:B597))*0.1</f>
        <v>120</v>
      </c>
      <c r="D597" s="117">
        <v>7</v>
      </c>
      <c r="E597" s="117">
        <v>30</v>
      </c>
      <c r="F597" s="118">
        <f>SUM(C597:E597)</f>
        <v>157</v>
      </c>
      <c r="G597" s="118"/>
      <c r="H597" s="119"/>
      <c r="I597" s="81">
        <f>SUM(F597-G597)</f>
        <v>157</v>
      </c>
      <c r="J597" s="79"/>
      <c r="K597" s="173">
        <v>3.06</v>
      </c>
      <c r="L597" s="70"/>
      <c r="M597" s="71"/>
      <c r="O597" s="83">
        <f t="shared" si="94"/>
        <v>160.06</v>
      </c>
    </row>
    <row r="598" spans="1:15" x14ac:dyDescent="0.2">
      <c r="A598" s="167" t="s">
        <v>527</v>
      </c>
      <c r="B598" s="116">
        <v>1220</v>
      </c>
      <c r="C598" s="117">
        <f>(SUM(B598:B598))*0.1</f>
        <v>122</v>
      </c>
      <c r="D598" s="117">
        <v>7</v>
      </c>
      <c r="E598" s="117">
        <v>30</v>
      </c>
      <c r="F598" s="118">
        <f>SUM(C598:E599)</f>
        <v>159</v>
      </c>
      <c r="G598" s="118"/>
      <c r="H598" s="256"/>
      <c r="I598" s="132">
        <f>SUM(F598-G598)</f>
        <v>159</v>
      </c>
      <c r="J598" s="71"/>
      <c r="K598" s="159">
        <v>2.87</v>
      </c>
      <c r="L598" s="108"/>
      <c r="M598" s="194">
        <v>7</v>
      </c>
      <c r="N598" s="109"/>
      <c r="O598" s="110">
        <f>SUM(I598:N599)</f>
        <v>168.87</v>
      </c>
    </row>
    <row r="599" spans="1:15" x14ac:dyDescent="0.2">
      <c r="A599" s="146"/>
      <c r="B599" s="1"/>
      <c r="C599" s="104"/>
      <c r="D599" s="104"/>
      <c r="E599" s="104"/>
      <c r="F599" s="71"/>
      <c r="G599" s="71"/>
      <c r="H599" s="232"/>
      <c r="I599" s="132"/>
      <c r="J599" s="71"/>
      <c r="K599" s="159"/>
      <c r="L599" s="73"/>
      <c r="M599" s="62"/>
      <c r="N599" s="74"/>
      <c r="O599" s="114"/>
    </row>
    <row r="600" spans="1:15" x14ac:dyDescent="0.2">
      <c r="A600" s="115" t="s">
        <v>528</v>
      </c>
      <c r="B600" s="116">
        <v>1200</v>
      </c>
      <c r="C600" s="117">
        <f>SUM(B600*0.1)</f>
        <v>120</v>
      </c>
      <c r="D600" s="117">
        <v>7</v>
      </c>
      <c r="E600" s="117">
        <v>30</v>
      </c>
      <c r="F600" s="118">
        <f>SUM(C600:E600)</f>
        <v>157</v>
      </c>
      <c r="G600" s="118"/>
      <c r="H600" s="119"/>
      <c r="I600" s="169">
        <f>SUM(F600-G600)</f>
        <v>157</v>
      </c>
      <c r="J600" s="39">
        <v>27.78</v>
      </c>
      <c r="K600" s="39">
        <v>4.26</v>
      </c>
      <c r="L600" s="70"/>
      <c r="M600" s="71"/>
      <c r="O600" s="83">
        <f>SUM(I600:N601)</f>
        <v>157</v>
      </c>
    </row>
    <row r="601" spans="1:15" x14ac:dyDescent="0.2">
      <c r="A601" s="179"/>
      <c r="B601" s="85"/>
      <c r="C601" s="86"/>
      <c r="D601" s="86"/>
      <c r="E601" s="86"/>
      <c r="F601" s="87"/>
      <c r="G601" s="87"/>
      <c r="H601" s="180">
        <v>45347</v>
      </c>
      <c r="I601" s="89"/>
      <c r="J601" s="59">
        <v>-27.78</v>
      </c>
      <c r="K601" s="59">
        <v>-4.26</v>
      </c>
      <c r="L601" s="70"/>
      <c r="M601" s="71"/>
      <c r="O601" s="83"/>
    </row>
    <row r="602" spans="1:15" x14ac:dyDescent="0.2">
      <c r="A602" s="198" t="s">
        <v>529</v>
      </c>
      <c r="B602" s="160">
        <v>815</v>
      </c>
      <c r="C602" s="174">
        <f>SUM(B602*0.1)</f>
        <v>81.5</v>
      </c>
      <c r="D602" s="174">
        <v>7</v>
      </c>
      <c r="E602" s="106">
        <v>30</v>
      </c>
      <c r="F602" s="71">
        <f>SUM(C602:E603)</f>
        <v>130.5</v>
      </c>
      <c r="G602" s="49">
        <v>0.57999999999999996</v>
      </c>
      <c r="H602" s="50">
        <v>45447</v>
      </c>
      <c r="I602" s="132">
        <f>SUM(F602-G602)</f>
        <v>129.91999999999999</v>
      </c>
      <c r="J602" s="49">
        <v>67.39</v>
      </c>
      <c r="K602" s="53">
        <v>3.03</v>
      </c>
      <c r="L602" s="108"/>
      <c r="M602" s="118"/>
      <c r="N602" s="109"/>
      <c r="O602" s="110">
        <f>SUM(I602:N603)</f>
        <v>129.91999999999999</v>
      </c>
    </row>
    <row r="603" spans="1:15" x14ac:dyDescent="0.2">
      <c r="A603" s="198"/>
      <c r="B603" s="1">
        <v>400</v>
      </c>
      <c r="C603" s="174">
        <f>SUM(B603*0.03)</f>
        <v>12</v>
      </c>
      <c r="D603" s="174"/>
      <c r="E603" s="106"/>
      <c r="F603" s="71"/>
      <c r="G603" s="71"/>
      <c r="H603" s="50">
        <v>45447</v>
      </c>
      <c r="I603" s="132"/>
      <c r="J603" s="49">
        <v>-67.39</v>
      </c>
      <c r="K603" s="53">
        <v>-3.03</v>
      </c>
      <c r="L603" s="73"/>
      <c r="M603" s="90"/>
      <c r="N603" s="74"/>
      <c r="O603" s="114"/>
    </row>
    <row r="604" spans="1:15" x14ac:dyDescent="0.2">
      <c r="A604" s="208" t="s">
        <v>530</v>
      </c>
      <c r="B604" s="77">
        <v>1200</v>
      </c>
      <c r="C604" s="162">
        <f>SUM(B604*0.1)</f>
        <v>120</v>
      </c>
      <c r="D604" s="162">
        <v>7</v>
      </c>
      <c r="E604" s="162">
        <v>30</v>
      </c>
      <c r="F604" s="79">
        <f>SUM(C604:E604)</f>
        <v>157</v>
      </c>
      <c r="G604" s="79"/>
      <c r="H604" s="80"/>
      <c r="I604" s="81">
        <f>SUM(F604-G604)</f>
        <v>157</v>
      </c>
      <c r="J604" s="79"/>
      <c r="K604" s="173">
        <v>3.63</v>
      </c>
      <c r="L604" s="70"/>
      <c r="M604" s="71"/>
      <c r="O604" s="83">
        <f t="shared" si="94"/>
        <v>160.63</v>
      </c>
    </row>
    <row r="605" spans="1:15" x14ac:dyDescent="0.2">
      <c r="A605" s="229" t="s">
        <v>531</v>
      </c>
      <c r="B605" s="77">
        <v>600</v>
      </c>
      <c r="C605" s="78">
        <f>SUM(B605*0.1)</f>
        <v>60</v>
      </c>
      <c r="D605" s="78">
        <v>7</v>
      </c>
      <c r="E605" s="78">
        <v>30</v>
      </c>
      <c r="F605" s="79">
        <f>SUM(C605:E605)</f>
        <v>97</v>
      </c>
      <c r="G605" s="79"/>
      <c r="H605" s="172"/>
      <c r="I605" s="81">
        <f>SUM(F605-G605)</f>
        <v>97</v>
      </c>
      <c r="J605" s="79"/>
      <c r="K605" s="79"/>
      <c r="L605" s="92"/>
      <c r="M605" s="79"/>
      <c r="N605" s="93"/>
      <c r="O605" s="94">
        <f t="shared" si="94"/>
        <v>97</v>
      </c>
    </row>
    <row r="606" spans="1:15" x14ac:dyDescent="0.2">
      <c r="A606" s="195" t="s">
        <v>532</v>
      </c>
      <c r="B606" s="47">
        <v>614</v>
      </c>
      <c r="C606" s="48">
        <f>SUM(B606*0.1)</f>
        <v>61.400000000000006</v>
      </c>
      <c r="D606" s="48">
        <v>7</v>
      </c>
      <c r="E606" s="48">
        <v>30</v>
      </c>
      <c r="F606" s="49">
        <f>SUM(C606:E606)</f>
        <v>98.4</v>
      </c>
      <c r="G606" s="49">
        <v>98.4</v>
      </c>
      <c r="H606" s="50">
        <v>45462</v>
      </c>
      <c r="I606" s="51">
        <f>SUM(F606-G606)</f>
        <v>0</v>
      </c>
      <c r="J606" s="49"/>
      <c r="K606" s="53"/>
      <c r="L606" s="101"/>
      <c r="M606" s="49"/>
      <c r="N606" s="54"/>
      <c r="O606" s="102">
        <f t="shared" si="94"/>
        <v>0</v>
      </c>
    </row>
    <row r="607" spans="1:15" x14ac:dyDescent="0.2">
      <c r="A607" s="76" t="s">
        <v>533</v>
      </c>
      <c r="B607" s="171">
        <v>594</v>
      </c>
      <c r="C607" s="162">
        <f>SUM(B607*0.1)</f>
        <v>59.400000000000006</v>
      </c>
      <c r="D607" s="162">
        <v>7</v>
      </c>
      <c r="E607" s="162">
        <v>30</v>
      </c>
      <c r="F607" s="79">
        <f>SUM(C607:E607)</f>
        <v>96.4</v>
      </c>
      <c r="G607" s="79"/>
      <c r="H607" s="172"/>
      <c r="I607" s="81">
        <f>SUM(F607-G607)</f>
        <v>96.4</v>
      </c>
      <c r="J607" s="82">
        <v>-0.7</v>
      </c>
      <c r="K607" s="79"/>
      <c r="L607" s="92"/>
      <c r="M607" s="79"/>
      <c r="N607" s="93"/>
      <c r="O607" s="94">
        <f t="shared" si="94"/>
        <v>95.7</v>
      </c>
    </row>
    <row r="608" spans="1:15" x14ac:dyDescent="0.2">
      <c r="A608" s="103" t="s">
        <v>534</v>
      </c>
      <c r="B608" s="1">
        <v>612</v>
      </c>
      <c r="C608" s="104">
        <f>(SUM(B608:B609))*0.1</f>
        <v>119.5</v>
      </c>
      <c r="D608" s="104">
        <v>7</v>
      </c>
      <c r="E608" s="104">
        <v>60</v>
      </c>
      <c r="F608" s="71">
        <f>SUM(C608:E609)</f>
        <v>186.5</v>
      </c>
      <c r="G608" s="71"/>
      <c r="H608" s="280"/>
      <c r="I608" s="132">
        <f>SUM(F608-G608)</f>
        <v>186.5</v>
      </c>
      <c r="J608" s="148">
        <v>156.47999999999999</v>
      </c>
      <c r="K608" s="151">
        <v>7.04</v>
      </c>
      <c r="L608" s="70"/>
      <c r="M608" s="71"/>
      <c r="O608" s="83">
        <f>SUM(I608:N609)</f>
        <v>186.50000000000006</v>
      </c>
    </row>
    <row r="609" spans="1:15" x14ac:dyDescent="0.2">
      <c r="A609" s="179" t="s">
        <v>535</v>
      </c>
      <c r="B609" s="192">
        <v>583</v>
      </c>
      <c r="C609" s="234"/>
      <c r="D609" s="234"/>
      <c r="E609" s="90"/>
      <c r="F609" s="90"/>
      <c r="G609" s="90"/>
      <c r="H609" s="242">
        <v>45441</v>
      </c>
      <c r="I609" s="89"/>
      <c r="J609" s="98">
        <v>-156.47999999999999</v>
      </c>
      <c r="K609" s="181">
        <v>-7.04</v>
      </c>
      <c r="L609" s="70"/>
      <c r="M609" s="106"/>
      <c r="O609" s="83"/>
    </row>
    <row r="610" spans="1:15" x14ac:dyDescent="0.2">
      <c r="A610" s="46" t="s">
        <v>536</v>
      </c>
      <c r="B610" s="160">
        <v>641</v>
      </c>
      <c r="C610" s="104">
        <f t="shared" ref="C610:C616" si="97">SUM(B610*0.1)</f>
        <v>64.100000000000009</v>
      </c>
      <c r="D610" s="104">
        <v>7</v>
      </c>
      <c r="E610" s="104">
        <v>60</v>
      </c>
      <c r="F610" s="71">
        <f>SUM(C610:E611)</f>
        <v>193.70000000000002</v>
      </c>
      <c r="G610" s="71"/>
      <c r="H610" s="131"/>
      <c r="I610" s="105">
        <f>SUM(F610-G610)-G611</f>
        <v>193.70000000000002</v>
      </c>
      <c r="J610" s="257">
        <v>-3.53</v>
      </c>
      <c r="K610" s="106"/>
      <c r="L610" s="108"/>
      <c r="M610" s="118"/>
      <c r="N610" s="109"/>
      <c r="O610" s="110">
        <f>SUM(I610:N611)</f>
        <v>190.17000000000002</v>
      </c>
    </row>
    <row r="611" spans="1:15" x14ac:dyDescent="0.2">
      <c r="A611" s="46" t="s">
        <v>537</v>
      </c>
      <c r="B611" s="160">
        <v>626</v>
      </c>
      <c r="C611" s="174">
        <f t="shared" si="97"/>
        <v>62.6</v>
      </c>
      <c r="D611" s="174"/>
      <c r="E611" s="193"/>
      <c r="F611" s="71"/>
      <c r="G611" s="71"/>
      <c r="H611" s="88"/>
      <c r="I611" s="105"/>
      <c r="J611" s="52"/>
      <c r="K611" s="71"/>
      <c r="L611" s="73"/>
      <c r="M611" s="87"/>
      <c r="N611" s="74"/>
      <c r="O611" s="114"/>
    </row>
    <row r="612" spans="1:15" x14ac:dyDescent="0.2">
      <c r="A612" s="228" t="s">
        <v>538</v>
      </c>
      <c r="B612" s="153">
        <v>591</v>
      </c>
      <c r="C612" s="154">
        <f t="shared" si="97"/>
        <v>59.1</v>
      </c>
      <c r="D612" s="154">
        <v>7</v>
      </c>
      <c r="E612" s="154">
        <v>30</v>
      </c>
      <c r="F612" s="139">
        <f>SUM(C612:E612)</f>
        <v>96.1</v>
      </c>
      <c r="G612" s="139">
        <v>96.1</v>
      </c>
      <c r="H612" s="140">
        <v>45469</v>
      </c>
      <c r="I612" s="252">
        <f>SUM(F612-G612)</f>
        <v>0</v>
      </c>
      <c r="J612" s="139"/>
      <c r="K612" s="142"/>
      <c r="L612" s="101"/>
      <c r="M612" s="49"/>
      <c r="N612" s="54"/>
      <c r="O612" s="102">
        <f t="shared" si="94"/>
        <v>0</v>
      </c>
    </row>
    <row r="613" spans="1:15" x14ac:dyDescent="0.2">
      <c r="A613" s="164" t="s">
        <v>539</v>
      </c>
      <c r="B613" s="137">
        <v>613</v>
      </c>
      <c r="C613" s="154">
        <f t="shared" si="97"/>
        <v>61.300000000000004</v>
      </c>
      <c r="D613" s="154">
        <v>7</v>
      </c>
      <c r="E613" s="138">
        <v>30</v>
      </c>
      <c r="F613" s="139">
        <f>SUM(C613:E613)</f>
        <v>98.300000000000011</v>
      </c>
      <c r="G613" s="139">
        <v>98.3</v>
      </c>
      <c r="H613" s="155">
        <v>45469</v>
      </c>
      <c r="I613" s="252">
        <f>SUM(F613-G613)</f>
        <v>1.4210854715202004E-14</v>
      </c>
      <c r="J613" s="138"/>
      <c r="K613" s="233"/>
      <c r="L613" s="143"/>
      <c r="M613" s="138"/>
      <c r="N613" s="144"/>
      <c r="O613" s="221">
        <f t="shared" si="94"/>
        <v>1.4210854715202004E-14</v>
      </c>
    </row>
    <row r="614" spans="1:15" x14ac:dyDescent="0.2">
      <c r="A614" s="210" t="s">
        <v>540</v>
      </c>
      <c r="B614" s="47">
        <v>597</v>
      </c>
      <c r="C614" s="48">
        <f t="shared" si="97"/>
        <v>59.7</v>
      </c>
      <c r="D614" s="48">
        <v>7</v>
      </c>
      <c r="E614" s="48">
        <v>30</v>
      </c>
      <c r="F614" s="49">
        <f>SUM(C614:E614)</f>
        <v>96.7</v>
      </c>
      <c r="G614" s="49">
        <v>97</v>
      </c>
      <c r="H614" s="50">
        <v>45467</v>
      </c>
      <c r="I614" s="298">
        <f>SUM(F614-G614)</f>
        <v>-0.29999999999999716</v>
      </c>
      <c r="J614" s="49"/>
      <c r="K614" s="53"/>
      <c r="L614" s="101"/>
      <c r="M614" s="49"/>
      <c r="N614" s="54"/>
      <c r="O614" s="55">
        <f t="shared" si="94"/>
        <v>-0.29999999999999716</v>
      </c>
    </row>
    <row r="615" spans="1:15" x14ac:dyDescent="0.2">
      <c r="A615" s="123" t="s">
        <v>541</v>
      </c>
      <c r="B615" s="37">
        <v>619</v>
      </c>
      <c r="C615" s="38">
        <f t="shared" si="97"/>
        <v>61.900000000000006</v>
      </c>
      <c r="D615" s="38">
        <v>7</v>
      </c>
      <c r="E615" s="38">
        <v>30</v>
      </c>
      <c r="F615" s="39">
        <f>SUM(C615:E615)</f>
        <v>98.9</v>
      </c>
      <c r="G615" s="39">
        <v>98.9</v>
      </c>
      <c r="H615" s="135">
        <v>45405</v>
      </c>
      <c r="I615" s="125">
        <f>SUM(F615-G615)</f>
        <v>0</v>
      </c>
      <c r="J615" s="39"/>
      <c r="K615" s="39"/>
      <c r="L615" s="143"/>
      <c r="M615" s="139"/>
      <c r="N615" s="144"/>
      <c r="O615" s="221">
        <f t="shared" si="94"/>
        <v>0</v>
      </c>
    </row>
    <row r="616" spans="1:15" x14ac:dyDescent="0.2">
      <c r="A616" s="167" t="s">
        <v>542</v>
      </c>
      <c r="B616" s="185">
        <v>595</v>
      </c>
      <c r="C616" s="224">
        <f t="shared" si="97"/>
        <v>59.5</v>
      </c>
      <c r="D616" s="224">
        <v>7</v>
      </c>
      <c r="E616" s="121">
        <v>30</v>
      </c>
      <c r="F616" s="118">
        <f>SUM(C616:E616)</f>
        <v>96.5</v>
      </c>
      <c r="G616" s="118"/>
      <c r="H616" s="168"/>
      <c r="I616" s="169">
        <f>SUM(F616-G616)</f>
        <v>96.5</v>
      </c>
      <c r="J616" s="194">
        <v>96.5</v>
      </c>
      <c r="K616" s="39">
        <v>4.34</v>
      </c>
      <c r="L616" s="70"/>
      <c r="M616" s="71"/>
      <c r="O616" s="83">
        <f>SUM(I616:N617)</f>
        <v>97.34</v>
      </c>
    </row>
    <row r="617" spans="1:15" x14ac:dyDescent="0.2">
      <c r="A617" s="84"/>
      <c r="B617" s="192"/>
      <c r="C617" s="234"/>
      <c r="D617" s="234"/>
      <c r="E617" s="90"/>
      <c r="F617" s="87"/>
      <c r="G617" s="87"/>
      <c r="H617" s="99">
        <v>45294</v>
      </c>
      <c r="I617" s="89"/>
      <c r="J617" s="184">
        <v>-95.66</v>
      </c>
      <c r="K617" s="59">
        <v>-4.34</v>
      </c>
      <c r="L617" s="70"/>
      <c r="M617" s="71"/>
      <c r="O617" s="83"/>
    </row>
    <row r="618" spans="1:15" x14ac:dyDescent="0.2">
      <c r="A618" s="195" t="s">
        <v>543</v>
      </c>
      <c r="B618" s="47">
        <v>766</v>
      </c>
      <c r="C618" s="48">
        <f>SUM(B618*0.1)</f>
        <v>76.600000000000009</v>
      </c>
      <c r="D618" s="48">
        <v>7</v>
      </c>
      <c r="E618" s="48">
        <v>30</v>
      </c>
      <c r="F618" s="49">
        <f>SUM(C618:E619)</f>
        <v>128.60000000000002</v>
      </c>
      <c r="G618" s="49">
        <v>128.6</v>
      </c>
      <c r="H618" s="67">
        <v>45469</v>
      </c>
      <c r="I618" s="129">
        <f>SUM(F618-G618)</f>
        <v>2.8421709430404007E-14</v>
      </c>
      <c r="J618" s="49"/>
      <c r="K618" s="53"/>
      <c r="L618" s="177"/>
      <c r="M618" s="39"/>
      <c r="N618" s="44"/>
      <c r="O618" s="126">
        <f>SUM(I618:N619)</f>
        <v>2.8421709430404007E-14</v>
      </c>
    </row>
    <row r="619" spans="1:15" x14ac:dyDescent="0.2">
      <c r="A619" s="195"/>
      <c r="B619" s="47">
        <v>500</v>
      </c>
      <c r="C619" s="48">
        <f>SUM(B619*0.03)</f>
        <v>15</v>
      </c>
      <c r="D619" s="48"/>
      <c r="E619" s="48"/>
      <c r="F619" s="49"/>
      <c r="G619" s="49"/>
      <c r="H619" s="67"/>
      <c r="I619" s="129"/>
      <c r="J619" s="49"/>
      <c r="K619" s="53"/>
      <c r="L619" s="196"/>
      <c r="M619" s="59"/>
      <c r="N619" s="64"/>
      <c r="O619" s="130"/>
    </row>
    <row r="620" spans="1:15" x14ac:dyDescent="0.2">
      <c r="A620" s="208" t="s">
        <v>544</v>
      </c>
      <c r="B620" s="77">
        <v>666</v>
      </c>
      <c r="C620" s="78">
        <f t="shared" ref="C620:C678" si="98">SUM(B620*0.1)</f>
        <v>66.600000000000009</v>
      </c>
      <c r="D620" s="78">
        <v>7</v>
      </c>
      <c r="E620" s="78">
        <v>30</v>
      </c>
      <c r="F620" s="79">
        <f>SUM(C620:E620)</f>
        <v>103.60000000000001</v>
      </c>
      <c r="G620" s="79"/>
      <c r="H620" s="80"/>
      <c r="I620" s="81">
        <f t="shared" ref="I620:I650" si="99">SUM(F620-G620)</f>
        <v>103.60000000000001</v>
      </c>
      <c r="J620" s="173">
        <v>139.26</v>
      </c>
      <c r="K620" s="299">
        <v>4.66</v>
      </c>
      <c r="L620" s="70"/>
      <c r="M620" s="71"/>
      <c r="O620" s="83">
        <f t="shared" si="94"/>
        <v>247.52</v>
      </c>
    </row>
    <row r="621" spans="1:15" x14ac:dyDescent="0.2">
      <c r="A621" s="210" t="s">
        <v>545</v>
      </c>
      <c r="B621" s="47">
        <v>612</v>
      </c>
      <c r="C621" s="48">
        <f>SUM(B621*0.1)</f>
        <v>61.2</v>
      </c>
      <c r="D621" s="48">
        <v>7</v>
      </c>
      <c r="E621" s="148">
        <v>30</v>
      </c>
      <c r="F621" s="49">
        <f t="shared" ref="F621:F632" si="100">SUM(C621:E621)</f>
        <v>98.2</v>
      </c>
      <c r="G621" s="49">
        <v>108.03</v>
      </c>
      <c r="H621" s="50">
        <v>45469</v>
      </c>
      <c r="I621" s="245">
        <f t="shared" si="99"/>
        <v>-9.8299999999999983</v>
      </c>
      <c r="J621" s="49">
        <v>0.82</v>
      </c>
      <c r="K621" s="53">
        <v>4.1500000000000004</v>
      </c>
      <c r="L621" s="177"/>
      <c r="M621" s="39"/>
      <c r="N621" s="44"/>
      <c r="O621" s="45">
        <f>SUM(I621:N622)</f>
        <v>-9.8299999999999983</v>
      </c>
    </row>
    <row r="622" spans="1:15" x14ac:dyDescent="0.2">
      <c r="A622" s="210"/>
      <c r="B622" s="47"/>
      <c r="C622" s="48"/>
      <c r="D622" s="48"/>
      <c r="E622" s="148"/>
      <c r="F622" s="49"/>
      <c r="G622" s="49"/>
      <c r="H622" s="50">
        <v>45469</v>
      </c>
      <c r="I622" s="245"/>
      <c r="J622" s="49">
        <v>-0.82</v>
      </c>
      <c r="K622" s="53">
        <v>-4.1500000000000004</v>
      </c>
      <c r="L622" s="196"/>
      <c r="M622" s="59"/>
      <c r="N622" s="64"/>
      <c r="O622" s="65"/>
    </row>
    <row r="623" spans="1:15" x14ac:dyDescent="0.2">
      <c r="A623" s="225" t="s">
        <v>546</v>
      </c>
      <c r="B623" s="171">
        <v>612</v>
      </c>
      <c r="C623" s="78">
        <f t="shared" si="98"/>
        <v>61.2</v>
      </c>
      <c r="D623" s="231">
        <v>7</v>
      </c>
      <c r="E623" s="162">
        <v>30</v>
      </c>
      <c r="F623" s="79">
        <f t="shared" si="100"/>
        <v>98.2</v>
      </c>
      <c r="G623" s="79"/>
      <c r="H623" s="230"/>
      <c r="I623" s="81">
        <f t="shared" si="99"/>
        <v>98.2</v>
      </c>
      <c r="J623" s="162"/>
      <c r="K623" s="162"/>
      <c r="L623" s="70"/>
      <c r="M623" s="106"/>
      <c r="O623" s="83">
        <f t="shared" si="94"/>
        <v>98.2</v>
      </c>
    </row>
    <row r="624" spans="1:15" x14ac:dyDescent="0.2">
      <c r="A624" s="127" t="s">
        <v>547</v>
      </c>
      <c r="B624" s="47">
        <v>615</v>
      </c>
      <c r="C624" s="48">
        <f t="shared" si="98"/>
        <v>61.5</v>
      </c>
      <c r="D624" s="48">
        <v>7</v>
      </c>
      <c r="E624" s="148">
        <v>30</v>
      </c>
      <c r="F624" s="49">
        <f>SUM(C624:E624)</f>
        <v>98.5</v>
      </c>
      <c r="G624" s="49">
        <v>98.5</v>
      </c>
      <c r="H624" s="50">
        <v>45461</v>
      </c>
      <c r="I624" s="51">
        <f t="shared" si="99"/>
        <v>0</v>
      </c>
      <c r="J624" s="49"/>
      <c r="K624" s="49"/>
      <c r="L624" s="143"/>
      <c r="M624" s="139"/>
      <c r="N624" s="144"/>
      <c r="O624" s="221">
        <f t="shared" si="94"/>
        <v>0</v>
      </c>
    </row>
    <row r="625" spans="1:15" x14ac:dyDescent="0.2">
      <c r="A625" s="123" t="s">
        <v>548</v>
      </c>
      <c r="B625" s="37">
        <v>616</v>
      </c>
      <c r="C625" s="38">
        <f t="shared" si="98"/>
        <v>61.6</v>
      </c>
      <c r="D625" s="38">
        <v>7</v>
      </c>
      <c r="E625" s="178">
        <v>30</v>
      </c>
      <c r="F625" s="39">
        <f t="shared" si="100"/>
        <v>98.6</v>
      </c>
      <c r="G625" s="39">
        <v>98.6</v>
      </c>
      <c r="H625" s="186">
        <v>45469</v>
      </c>
      <c r="I625" s="178">
        <f t="shared" si="99"/>
        <v>0</v>
      </c>
      <c r="J625" s="39">
        <v>3.61</v>
      </c>
      <c r="K625" s="43">
        <v>0.16</v>
      </c>
      <c r="L625" s="101"/>
      <c r="M625" s="49"/>
      <c r="N625" s="54"/>
      <c r="O625" s="102">
        <f>SUM(I625:N626)</f>
        <v>0</v>
      </c>
    </row>
    <row r="626" spans="1:15" x14ac:dyDescent="0.2">
      <c r="A626" s="95"/>
      <c r="B626" s="57"/>
      <c r="C626" s="58"/>
      <c r="D626" s="58"/>
      <c r="E626" s="98"/>
      <c r="F626" s="59"/>
      <c r="G626" s="59"/>
      <c r="H626" s="242">
        <v>45469</v>
      </c>
      <c r="I626" s="98"/>
      <c r="J626" s="59">
        <v>-3.61</v>
      </c>
      <c r="K626" s="63">
        <v>-0.16</v>
      </c>
      <c r="L626" s="101"/>
      <c r="M626" s="49"/>
      <c r="N626" s="54"/>
      <c r="O626" s="102"/>
    </row>
    <row r="627" spans="1:15" x14ac:dyDescent="0.2">
      <c r="A627" s="238" t="s">
        <v>549</v>
      </c>
      <c r="B627" s="1">
        <v>606</v>
      </c>
      <c r="C627" s="104">
        <f t="shared" si="98"/>
        <v>60.6</v>
      </c>
      <c r="D627" s="104">
        <v>7</v>
      </c>
      <c r="E627" s="106">
        <v>30</v>
      </c>
      <c r="F627" s="71">
        <f t="shared" si="100"/>
        <v>97.6</v>
      </c>
      <c r="G627" s="71"/>
      <c r="H627" s="22"/>
      <c r="I627" s="132">
        <f t="shared" si="99"/>
        <v>97.6</v>
      </c>
      <c r="J627" s="159">
        <v>132.47999999999999</v>
      </c>
      <c r="K627" s="49">
        <v>8.4</v>
      </c>
      <c r="L627" s="108"/>
      <c r="M627" s="118"/>
      <c r="N627" s="109"/>
      <c r="O627" s="110">
        <f>SUM(I627:N628)</f>
        <v>140.87999999999997</v>
      </c>
    </row>
    <row r="628" spans="1:15" x14ac:dyDescent="0.2">
      <c r="A628" s="238"/>
      <c r="B628" s="1"/>
      <c r="C628" s="104"/>
      <c r="D628" s="104"/>
      <c r="E628" s="106"/>
      <c r="F628" s="71"/>
      <c r="G628" s="71"/>
      <c r="H628" s="67">
        <v>45334</v>
      </c>
      <c r="I628" s="132"/>
      <c r="J628" s="52">
        <v>-89.2</v>
      </c>
      <c r="K628" s="49">
        <v>-8.4</v>
      </c>
      <c r="L628" s="73"/>
      <c r="M628" s="87"/>
      <c r="N628" s="74"/>
      <c r="O628" s="114"/>
    </row>
    <row r="629" spans="1:15" x14ac:dyDescent="0.2">
      <c r="A629" s="158" t="s">
        <v>550</v>
      </c>
      <c r="B629" s="77">
        <v>622</v>
      </c>
      <c r="C629" s="78">
        <f t="shared" si="98"/>
        <v>62.2</v>
      </c>
      <c r="D629" s="78">
        <v>7</v>
      </c>
      <c r="E629" s="78">
        <v>30</v>
      </c>
      <c r="F629" s="79">
        <f t="shared" si="100"/>
        <v>99.2</v>
      </c>
      <c r="G629" s="79"/>
      <c r="H629" s="172"/>
      <c r="I629" s="81">
        <f t="shared" si="99"/>
        <v>99.2</v>
      </c>
      <c r="J629" s="79"/>
      <c r="K629" s="173">
        <v>1.34</v>
      </c>
      <c r="L629" s="70"/>
      <c r="M629" s="71"/>
      <c r="O629" s="83">
        <f t="shared" si="94"/>
        <v>100.54</v>
      </c>
    </row>
    <row r="630" spans="1:15" x14ac:dyDescent="0.2">
      <c r="A630" s="243" t="s">
        <v>551</v>
      </c>
      <c r="B630" s="116">
        <v>1200</v>
      </c>
      <c r="C630" s="117">
        <f t="shared" si="98"/>
        <v>120</v>
      </c>
      <c r="D630" s="117">
        <v>7</v>
      </c>
      <c r="E630" s="117">
        <v>30</v>
      </c>
      <c r="F630" s="118">
        <f t="shared" si="100"/>
        <v>157</v>
      </c>
      <c r="G630" s="118"/>
      <c r="H630" s="168"/>
      <c r="I630" s="169">
        <f t="shared" si="99"/>
        <v>157</v>
      </c>
      <c r="J630" s="118"/>
      <c r="K630" s="118"/>
      <c r="L630" s="92"/>
      <c r="M630" s="79"/>
      <c r="N630" s="93"/>
      <c r="O630" s="94">
        <f t="shared" si="94"/>
        <v>157</v>
      </c>
    </row>
    <row r="631" spans="1:15" x14ac:dyDescent="0.2">
      <c r="A631" s="76" t="s">
        <v>552</v>
      </c>
      <c r="B631" s="153">
        <v>618</v>
      </c>
      <c r="C631" s="154">
        <f t="shared" si="98"/>
        <v>61.800000000000004</v>
      </c>
      <c r="D631" s="154">
        <v>7</v>
      </c>
      <c r="E631" s="154">
        <v>30</v>
      </c>
      <c r="F631" s="139">
        <f t="shared" si="100"/>
        <v>98.800000000000011</v>
      </c>
      <c r="G631" s="139">
        <v>99</v>
      </c>
      <c r="H631" s="140">
        <v>45472</v>
      </c>
      <c r="I631" s="156">
        <f t="shared" si="99"/>
        <v>-0.19999999999998863</v>
      </c>
      <c r="J631" s="239">
        <v>-1</v>
      </c>
      <c r="K631" s="233"/>
      <c r="L631" s="101"/>
      <c r="M631" s="49"/>
      <c r="N631" s="54"/>
      <c r="O631" s="55">
        <f t="shared" si="94"/>
        <v>-1.1999999999999886</v>
      </c>
    </row>
    <row r="632" spans="1:15" x14ac:dyDescent="0.2">
      <c r="A632" s="225" t="s">
        <v>553</v>
      </c>
      <c r="B632" s="77">
        <v>594</v>
      </c>
      <c r="C632" s="78">
        <f t="shared" si="98"/>
        <v>59.400000000000006</v>
      </c>
      <c r="D632" s="78">
        <v>7</v>
      </c>
      <c r="E632" s="78">
        <v>30</v>
      </c>
      <c r="F632" s="79">
        <f t="shared" si="100"/>
        <v>96.4</v>
      </c>
      <c r="G632" s="79"/>
      <c r="H632" s="80"/>
      <c r="I632" s="81">
        <f t="shared" si="99"/>
        <v>96.4</v>
      </c>
      <c r="J632" s="79"/>
      <c r="K632" s="79"/>
      <c r="L632" s="92"/>
      <c r="M632" s="79"/>
      <c r="N632" s="93"/>
      <c r="O632" s="94">
        <f t="shared" si="94"/>
        <v>96.4</v>
      </c>
    </row>
    <row r="633" spans="1:15" x14ac:dyDescent="0.2">
      <c r="A633" s="195" t="s">
        <v>554</v>
      </c>
      <c r="B633" s="128">
        <v>612</v>
      </c>
      <c r="C633" s="147">
        <f t="shared" si="98"/>
        <v>61.2</v>
      </c>
      <c r="D633" s="147">
        <v>7</v>
      </c>
      <c r="E633" s="222">
        <v>30</v>
      </c>
      <c r="F633" s="49">
        <f>SUM(C633:E633)</f>
        <v>98.2</v>
      </c>
      <c r="G633" s="49">
        <v>98.2</v>
      </c>
      <c r="H633" s="50">
        <v>45471</v>
      </c>
      <c r="I633" s="51">
        <f t="shared" si="99"/>
        <v>0</v>
      </c>
      <c r="J633" s="49"/>
      <c r="K633" s="53"/>
      <c r="L633" s="101"/>
      <c r="M633" s="49"/>
      <c r="N633" s="54"/>
      <c r="O633" s="102">
        <f t="shared" si="94"/>
        <v>0</v>
      </c>
    </row>
    <row r="634" spans="1:15" x14ac:dyDescent="0.2">
      <c r="A634" s="123" t="s">
        <v>555</v>
      </c>
      <c r="B634" s="37">
        <v>604</v>
      </c>
      <c r="C634" s="38">
        <f t="shared" si="98"/>
        <v>60.400000000000006</v>
      </c>
      <c r="D634" s="38">
        <v>7</v>
      </c>
      <c r="E634" s="38">
        <v>30</v>
      </c>
      <c r="F634" s="39">
        <f>SUM(C634:E634)</f>
        <v>97.4</v>
      </c>
      <c r="G634" s="39">
        <v>97.4</v>
      </c>
      <c r="H634" s="135">
        <v>45377</v>
      </c>
      <c r="I634" s="41">
        <f t="shared" si="99"/>
        <v>0</v>
      </c>
      <c r="J634" s="39"/>
      <c r="K634" s="39"/>
      <c r="L634" s="143"/>
      <c r="M634" s="139"/>
      <c r="N634" s="144"/>
      <c r="O634" s="221">
        <f t="shared" si="94"/>
        <v>0</v>
      </c>
    </row>
    <row r="635" spans="1:15" x14ac:dyDescent="0.2">
      <c r="A635" s="223" t="s">
        <v>556</v>
      </c>
      <c r="B635" s="37">
        <v>599</v>
      </c>
      <c r="C635" s="38">
        <f t="shared" si="98"/>
        <v>59.900000000000006</v>
      </c>
      <c r="D635" s="38">
        <v>7</v>
      </c>
      <c r="E635" s="38">
        <v>30</v>
      </c>
      <c r="F635" s="39">
        <f t="shared" ref="F635:F648" si="101">SUM(C635:E635)</f>
        <v>96.9</v>
      </c>
      <c r="G635" s="39">
        <v>100</v>
      </c>
      <c r="H635" s="40">
        <v>45463</v>
      </c>
      <c r="I635" s="213">
        <f t="shared" si="99"/>
        <v>-3.0999999999999943</v>
      </c>
      <c r="J635" s="39"/>
      <c r="K635" s="43">
        <v>0.55000000000000004</v>
      </c>
      <c r="L635" s="101"/>
      <c r="M635" s="49"/>
      <c r="N635" s="54"/>
      <c r="O635" s="55">
        <f>SUM(I635:N636)</f>
        <v>-3.0999999999999943</v>
      </c>
    </row>
    <row r="636" spans="1:15" x14ac:dyDescent="0.2">
      <c r="A636" s="183"/>
      <c r="B636" s="57"/>
      <c r="C636" s="58"/>
      <c r="D636" s="58"/>
      <c r="E636" s="58"/>
      <c r="F636" s="59"/>
      <c r="G636" s="59"/>
      <c r="H636" s="99">
        <v>45306</v>
      </c>
      <c r="I636" s="273"/>
      <c r="J636" s="59"/>
      <c r="K636" s="63">
        <v>-0.55000000000000004</v>
      </c>
      <c r="L636" s="101"/>
      <c r="M636" s="49"/>
      <c r="N636" s="54"/>
      <c r="O636" s="55"/>
    </row>
    <row r="637" spans="1:15" x14ac:dyDescent="0.2">
      <c r="A637" s="179" t="s">
        <v>557</v>
      </c>
      <c r="B637" s="192">
        <v>604</v>
      </c>
      <c r="C637" s="234">
        <f t="shared" si="98"/>
        <v>60.400000000000006</v>
      </c>
      <c r="D637" s="234">
        <v>7</v>
      </c>
      <c r="E637" s="90">
        <v>30</v>
      </c>
      <c r="F637" s="87">
        <f t="shared" si="101"/>
        <v>97.4</v>
      </c>
      <c r="G637" s="87"/>
      <c r="H637" s="111"/>
      <c r="I637" s="90">
        <f t="shared" si="99"/>
        <v>97.4</v>
      </c>
      <c r="J637" s="87"/>
      <c r="K637" s="87"/>
      <c r="L637" s="92"/>
      <c r="M637" s="79"/>
      <c r="N637" s="93"/>
      <c r="O637" s="94">
        <f t="shared" ref="O637:O645" si="102">SUM(I637:N637)</f>
        <v>97.4</v>
      </c>
    </row>
    <row r="638" spans="1:15" x14ac:dyDescent="0.2">
      <c r="A638" s="84" t="s">
        <v>558</v>
      </c>
      <c r="B638" s="192">
        <v>631</v>
      </c>
      <c r="C638" s="234">
        <f t="shared" si="98"/>
        <v>63.1</v>
      </c>
      <c r="D638" s="234">
        <v>7</v>
      </c>
      <c r="E638" s="90">
        <v>30</v>
      </c>
      <c r="F638" s="90">
        <f t="shared" si="101"/>
        <v>100.1</v>
      </c>
      <c r="G638" s="90"/>
      <c r="H638" s="207"/>
      <c r="I638" s="112">
        <f t="shared" si="99"/>
        <v>100.1</v>
      </c>
      <c r="J638" s="258">
        <v>40.75</v>
      </c>
      <c r="K638" s="62">
        <v>1.83</v>
      </c>
      <c r="L638" s="70"/>
      <c r="M638" s="106"/>
      <c r="O638" s="83">
        <f t="shared" si="102"/>
        <v>142.68</v>
      </c>
    </row>
    <row r="639" spans="1:15" x14ac:dyDescent="0.2">
      <c r="A639" s="76" t="s">
        <v>559</v>
      </c>
      <c r="B639" s="171">
        <v>653</v>
      </c>
      <c r="C639" s="78">
        <f t="shared" si="98"/>
        <v>65.3</v>
      </c>
      <c r="D639" s="231">
        <v>7</v>
      </c>
      <c r="E639" s="162">
        <v>30</v>
      </c>
      <c r="F639" s="79">
        <f t="shared" si="101"/>
        <v>102.3</v>
      </c>
      <c r="G639" s="79"/>
      <c r="H639" s="172"/>
      <c r="I639" s="81">
        <f t="shared" si="99"/>
        <v>102.3</v>
      </c>
      <c r="J639" s="82">
        <v>-0.33</v>
      </c>
      <c r="K639" s="79"/>
      <c r="L639" s="92"/>
      <c r="M639" s="79"/>
      <c r="N639" s="93"/>
      <c r="O639" s="94">
        <f t="shared" si="102"/>
        <v>101.97</v>
      </c>
    </row>
    <row r="640" spans="1:15" x14ac:dyDescent="0.2">
      <c r="A640" s="158" t="s">
        <v>560</v>
      </c>
      <c r="B640" s="77">
        <v>600</v>
      </c>
      <c r="C640" s="78">
        <f t="shared" si="98"/>
        <v>60</v>
      </c>
      <c r="D640" s="78">
        <v>7</v>
      </c>
      <c r="E640" s="162">
        <v>30</v>
      </c>
      <c r="F640" s="79">
        <f t="shared" si="101"/>
        <v>97</v>
      </c>
      <c r="G640" s="79"/>
      <c r="H640" s="172"/>
      <c r="I640" s="81">
        <f t="shared" si="99"/>
        <v>97</v>
      </c>
      <c r="J640" s="79"/>
      <c r="K640" s="173">
        <v>0.11</v>
      </c>
      <c r="L640" s="70"/>
      <c r="M640" s="71"/>
      <c r="O640" s="83">
        <f t="shared" si="102"/>
        <v>97.11</v>
      </c>
    </row>
    <row r="641" spans="1:15" x14ac:dyDescent="0.2">
      <c r="A641" s="103" t="s">
        <v>561</v>
      </c>
      <c r="B641" s="1">
        <v>607</v>
      </c>
      <c r="C641" s="104">
        <f t="shared" si="98"/>
        <v>60.7</v>
      </c>
      <c r="D641" s="104">
        <v>7</v>
      </c>
      <c r="E641" s="106">
        <v>30</v>
      </c>
      <c r="F641" s="71">
        <f t="shared" si="101"/>
        <v>97.7</v>
      </c>
      <c r="G641" s="71"/>
      <c r="H641" s="131"/>
      <c r="I641" s="132">
        <f t="shared" si="99"/>
        <v>97.7</v>
      </c>
      <c r="J641" s="71"/>
      <c r="K641" s="71"/>
      <c r="L641" s="92"/>
      <c r="M641" s="79"/>
      <c r="N641" s="93"/>
      <c r="O641" s="94">
        <f t="shared" si="102"/>
        <v>97.7</v>
      </c>
    </row>
    <row r="642" spans="1:15" x14ac:dyDescent="0.2">
      <c r="A642" s="229" t="s">
        <v>562</v>
      </c>
      <c r="B642" s="77">
        <v>600</v>
      </c>
      <c r="C642" s="78">
        <f t="shared" si="98"/>
        <v>60</v>
      </c>
      <c r="D642" s="78">
        <v>7</v>
      </c>
      <c r="E642" s="162">
        <v>30</v>
      </c>
      <c r="F642" s="79">
        <f t="shared" si="101"/>
        <v>97</v>
      </c>
      <c r="G642" s="79"/>
      <c r="H642" s="172"/>
      <c r="I642" s="81">
        <f t="shared" si="99"/>
        <v>97</v>
      </c>
      <c r="J642" s="162"/>
      <c r="K642" s="162"/>
      <c r="L642" s="70"/>
      <c r="M642" s="71"/>
      <c r="O642" s="83">
        <f t="shared" si="102"/>
        <v>97</v>
      </c>
    </row>
    <row r="643" spans="1:15" x14ac:dyDescent="0.2">
      <c r="A643" s="229" t="s">
        <v>563</v>
      </c>
      <c r="B643" s="171">
        <v>600</v>
      </c>
      <c r="C643" s="162">
        <f t="shared" si="98"/>
        <v>60</v>
      </c>
      <c r="D643" s="162">
        <v>7</v>
      </c>
      <c r="E643" s="162">
        <v>30</v>
      </c>
      <c r="F643" s="162">
        <f t="shared" si="101"/>
        <v>97</v>
      </c>
      <c r="G643" s="79"/>
      <c r="H643" s="172"/>
      <c r="I643" s="81">
        <f t="shared" si="99"/>
        <v>97</v>
      </c>
      <c r="J643" s="162"/>
      <c r="K643" s="162"/>
      <c r="L643" s="92"/>
      <c r="M643" s="79"/>
      <c r="N643" s="93"/>
      <c r="O643" s="94">
        <f t="shared" si="102"/>
        <v>97</v>
      </c>
    </row>
    <row r="644" spans="1:15" x14ac:dyDescent="0.2">
      <c r="A644" s="158" t="s">
        <v>564</v>
      </c>
      <c r="B644" s="77">
        <v>600</v>
      </c>
      <c r="C644" s="78">
        <f t="shared" si="98"/>
        <v>60</v>
      </c>
      <c r="D644" s="78">
        <v>7</v>
      </c>
      <c r="E644" s="78">
        <v>30</v>
      </c>
      <c r="F644" s="79">
        <f t="shared" si="101"/>
        <v>97</v>
      </c>
      <c r="G644" s="79"/>
      <c r="H644" s="80"/>
      <c r="I644" s="81">
        <f t="shared" si="99"/>
        <v>97</v>
      </c>
      <c r="J644" s="162"/>
      <c r="K644" s="173">
        <v>0.35</v>
      </c>
      <c r="L644" s="70"/>
      <c r="M644" s="71"/>
      <c r="O644" s="83">
        <f t="shared" si="102"/>
        <v>97.35</v>
      </c>
    </row>
    <row r="645" spans="1:15" x14ac:dyDescent="0.2">
      <c r="A645" s="198" t="s">
        <v>565</v>
      </c>
      <c r="B645" s="1">
        <v>608</v>
      </c>
      <c r="C645" s="104">
        <f t="shared" si="98"/>
        <v>60.800000000000004</v>
      </c>
      <c r="D645" s="104">
        <v>7</v>
      </c>
      <c r="E645" s="106">
        <v>30</v>
      </c>
      <c r="F645" s="71">
        <f t="shared" si="101"/>
        <v>97.800000000000011</v>
      </c>
      <c r="G645" s="71"/>
      <c r="H645" s="22"/>
      <c r="I645" s="132">
        <f t="shared" si="99"/>
        <v>97.800000000000011</v>
      </c>
      <c r="J645" s="71"/>
      <c r="K645" s="71"/>
      <c r="L645" s="92"/>
      <c r="M645" s="79"/>
      <c r="N645" s="93"/>
      <c r="O645" s="94">
        <f t="shared" si="102"/>
        <v>97.800000000000011</v>
      </c>
    </row>
    <row r="646" spans="1:15" x14ac:dyDescent="0.2">
      <c r="A646" s="167" t="s">
        <v>566</v>
      </c>
      <c r="B646" s="116">
        <v>600</v>
      </c>
      <c r="C646" s="117">
        <f t="shared" si="98"/>
        <v>60</v>
      </c>
      <c r="D646" s="117">
        <v>7</v>
      </c>
      <c r="E646" s="121">
        <v>30</v>
      </c>
      <c r="F646" s="118">
        <f t="shared" si="101"/>
        <v>97</v>
      </c>
      <c r="G646" s="118"/>
      <c r="H646" s="119"/>
      <c r="I646" s="169">
        <f t="shared" si="99"/>
        <v>97</v>
      </c>
      <c r="J646" s="194">
        <v>97</v>
      </c>
      <c r="K646" s="39">
        <v>6.89</v>
      </c>
      <c r="L646" s="70"/>
      <c r="M646" s="71"/>
      <c r="O646" s="83">
        <f>SUM(I646:N647)</f>
        <v>97.889999999999986</v>
      </c>
    </row>
    <row r="647" spans="1:15" x14ac:dyDescent="0.2">
      <c r="A647" s="84"/>
      <c r="B647" s="85"/>
      <c r="C647" s="86"/>
      <c r="D647" s="86"/>
      <c r="E647" s="90"/>
      <c r="F647" s="87"/>
      <c r="G647" s="87"/>
      <c r="H647" s="180">
        <v>45299</v>
      </c>
      <c r="I647" s="89"/>
      <c r="J647" s="184">
        <v>-96.11</v>
      </c>
      <c r="K647" s="59">
        <v>-6.89</v>
      </c>
      <c r="L647" s="70"/>
      <c r="M647" s="71"/>
      <c r="O647" s="83"/>
    </row>
    <row r="648" spans="1:15" x14ac:dyDescent="0.2">
      <c r="A648" s="195" t="s">
        <v>567</v>
      </c>
      <c r="B648" s="47">
        <v>663</v>
      </c>
      <c r="C648" s="48">
        <f t="shared" si="98"/>
        <v>66.3</v>
      </c>
      <c r="D648" s="48">
        <v>7</v>
      </c>
      <c r="E648" s="48">
        <v>30</v>
      </c>
      <c r="F648" s="49">
        <f t="shared" si="101"/>
        <v>103.3</v>
      </c>
      <c r="G648" s="49">
        <v>103.3</v>
      </c>
      <c r="H648" s="50">
        <v>45464</v>
      </c>
      <c r="I648" s="51">
        <f>SUM(F648-G648)</f>
        <v>0</v>
      </c>
      <c r="J648" s="49"/>
      <c r="K648" s="49">
        <v>0.09</v>
      </c>
      <c r="L648" s="177"/>
      <c r="M648" s="39"/>
      <c r="N648" s="44"/>
      <c r="O648" s="126">
        <f>SUM(I648:N649)</f>
        <v>0</v>
      </c>
    </row>
    <row r="649" spans="1:15" x14ac:dyDescent="0.2">
      <c r="A649" s="195"/>
      <c r="B649" s="47"/>
      <c r="C649" s="48"/>
      <c r="D649" s="48"/>
      <c r="E649" s="48"/>
      <c r="F649" s="49"/>
      <c r="G649" s="49"/>
      <c r="H649" s="50">
        <v>45464</v>
      </c>
      <c r="I649" s="51"/>
      <c r="J649" s="49"/>
      <c r="K649" s="49">
        <v>-0.09</v>
      </c>
      <c r="L649" s="196"/>
      <c r="M649" s="59"/>
      <c r="N649" s="64"/>
      <c r="O649" s="130"/>
    </row>
    <row r="650" spans="1:15" x14ac:dyDescent="0.2">
      <c r="A650" s="228" t="s">
        <v>568</v>
      </c>
      <c r="B650" s="153">
        <v>585</v>
      </c>
      <c r="C650" s="154">
        <f t="shared" si="98"/>
        <v>58.5</v>
      </c>
      <c r="D650" s="138">
        <v>7</v>
      </c>
      <c r="E650" s="138">
        <v>30</v>
      </c>
      <c r="F650" s="138">
        <f>SUM(C650:E650)</f>
        <v>95.5</v>
      </c>
      <c r="G650" s="138">
        <v>95.5</v>
      </c>
      <c r="H650" s="155">
        <v>45460</v>
      </c>
      <c r="I650" s="220">
        <f t="shared" si="99"/>
        <v>0</v>
      </c>
      <c r="J650" s="139"/>
      <c r="K650" s="139"/>
      <c r="L650" s="101"/>
      <c r="M650" s="49"/>
      <c r="N650" s="54"/>
      <c r="O650" s="102">
        <f>SUM(I650:N650)</f>
        <v>0</v>
      </c>
    </row>
    <row r="651" spans="1:15" x14ac:dyDescent="0.2">
      <c r="A651" s="84" t="s">
        <v>569</v>
      </c>
      <c r="B651" s="85">
        <v>600</v>
      </c>
      <c r="C651" s="90">
        <f t="shared" si="98"/>
        <v>60</v>
      </c>
      <c r="D651" s="90">
        <v>7</v>
      </c>
      <c r="E651" s="90">
        <v>30</v>
      </c>
      <c r="F651" s="90">
        <f>SUM(C651:E651)</f>
        <v>97</v>
      </c>
      <c r="G651" s="90"/>
      <c r="H651" s="111"/>
      <c r="I651" s="89">
        <f t="shared" ref="I651:I663" si="103">SUM(F651-G651)</f>
        <v>97</v>
      </c>
      <c r="J651" s="90"/>
      <c r="K651" s="191">
        <v>2.88</v>
      </c>
      <c r="L651" s="92"/>
      <c r="M651" s="162"/>
      <c r="N651" s="93"/>
      <c r="O651" s="94">
        <f>SUM(I651:N651)</f>
        <v>99.88</v>
      </c>
    </row>
    <row r="652" spans="1:15" x14ac:dyDescent="0.2">
      <c r="A652" s="127" t="s">
        <v>570</v>
      </c>
      <c r="B652" s="128">
        <v>600</v>
      </c>
      <c r="C652" s="48">
        <f t="shared" si="98"/>
        <v>60</v>
      </c>
      <c r="D652" s="48">
        <v>7</v>
      </c>
      <c r="E652" s="48">
        <v>30</v>
      </c>
      <c r="F652" s="49">
        <f t="shared" ref="F652:F672" si="104">SUM(C652:E652)</f>
        <v>97</v>
      </c>
      <c r="G652" s="49">
        <v>2.21</v>
      </c>
      <c r="H652" s="50">
        <v>45357</v>
      </c>
      <c r="I652" s="41">
        <f>SUM(F652-G652)-G653</f>
        <v>2.0400000000000063</v>
      </c>
      <c r="J652" s="39">
        <v>-2.04</v>
      </c>
      <c r="K652" s="43"/>
      <c r="L652" s="101"/>
      <c r="M652" s="49"/>
      <c r="N652" s="54"/>
      <c r="O652" s="102">
        <f>SUM(I652:N654)</f>
        <v>6.2172489379008766E-15</v>
      </c>
    </row>
    <row r="653" spans="1:15" x14ac:dyDescent="0.2">
      <c r="A653" s="127"/>
      <c r="B653" s="128"/>
      <c r="C653" s="48"/>
      <c r="D653" s="48"/>
      <c r="E653" s="48"/>
      <c r="F653" s="49"/>
      <c r="G653" s="49">
        <v>92.75</v>
      </c>
      <c r="H653" s="50">
        <v>45469</v>
      </c>
      <c r="I653" s="51"/>
      <c r="J653" s="49"/>
      <c r="K653" s="53"/>
      <c r="L653" s="101"/>
      <c r="M653" s="49"/>
      <c r="N653" s="54"/>
      <c r="O653" s="102"/>
    </row>
    <row r="654" spans="1:15" x14ac:dyDescent="0.2">
      <c r="A654" s="127"/>
      <c r="B654" s="128"/>
      <c r="C654" s="48"/>
      <c r="D654" s="48"/>
      <c r="E654" s="48"/>
      <c r="F654" s="49"/>
      <c r="G654" s="49"/>
      <c r="H654" s="60" t="s">
        <v>29</v>
      </c>
      <c r="I654" s="61">
        <v>-2.04</v>
      </c>
      <c r="J654" s="59">
        <v>2.04</v>
      </c>
      <c r="K654" s="63"/>
      <c r="L654" s="101"/>
      <c r="M654" s="49"/>
      <c r="N654" s="54"/>
      <c r="O654" s="102"/>
    </row>
    <row r="655" spans="1:15" x14ac:dyDescent="0.2">
      <c r="A655" s="115" t="s">
        <v>571</v>
      </c>
      <c r="B655" s="116">
        <v>593</v>
      </c>
      <c r="C655" s="117">
        <f t="shared" si="98"/>
        <v>59.300000000000004</v>
      </c>
      <c r="D655" s="117">
        <v>7</v>
      </c>
      <c r="E655" s="117">
        <v>30</v>
      </c>
      <c r="F655" s="118">
        <f t="shared" si="104"/>
        <v>96.300000000000011</v>
      </c>
      <c r="G655" s="118"/>
      <c r="H655" s="168"/>
      <c r="I655" s="169">
        <f t="shared" si="103"/>
        <v>96.300000000000011</v>
      </c>
      <c r="J655" s="39">
        <v>103.3</v>
      </c>
      <c r="K655" s="39">
        <v>4.33</v>
      </c>
      <c r="L655" s="108"/>
      <c r="M655" s="118"/>
      <c r="N655" s="109"/>
      <c r="O655" s="110">
        <f>SUM(I655:N656)</f>
        <v>96.30000000000004</v>
      </c>
    </row>
    <row r="656" spans="1:15" x14ac:dyDescent="0.2">
      <c r="A656" s="179"/>
      <c r="B656" s="85"/>
      <c r="C656" s="86"/>
      <c r="D656" s="86"/>
      <c r="E656" s="86"/>
      <c r="F656" s="87"/>
      <c r="G656" s="87"/>
      <c r="H656" s="99">
        <v>45343</v>
      </c>
      <c r="I656" s="89"/>
      <c r="J656" s="59">
        <v>-103.3</v>
      </c>
      <c r="K656" s="59">
        <v>-4.33</v>
      </c>
      <c r="L656" s="73"/>
      <c r="M656" s="87"/>
      <c r="N656" s="74"/>
      <c r="O656" s="114"/>
    </row>
    <row r="657" spans="1:15" x14ac:dyDescent="0.2">
      <c r="A657" s="84" t="s">
        <v>572</v>
      </c>
      <c r="B657" s="85">
        <v>600</v>
      </c>
      <c r="C657" s="86">
        <f t="shared" si="98"/>
        <v>60</v>
      </c>
      <c r="D657" s="86">
        <v>7</v>
      </c>
      <c r="E657" s="86">
        <v>30</v>
      </c>
      <c r="F657" s="87">
        <f t="shared" si="104"/>
        <v>97</v>
      </c>
      <c r="G657" s="87"/>
      <c r="H657" s="207"/>
      <c r="I657" s="112">
        <f t="shared" si="103"/>
        <v>97</v>
      </c>
      <c r="J657" s="87"/>
      <c r="K657" s="62">
        <v>0.11</v>
      </c>
      <c r="L657" s="70"/>
      <c r="M657" s="193"/>
      <c r="O657" s="83">
        <f t="shared" ref="O657:O662" si="105">SUM(I657:N657)</f>
        <v>97.11</v>
      </c>
    </row>
    <row r="658" spans="1:15" x14ac:dyDescent="0.2">
      <c r="A658" s="229" t="s">
        <v>573</v>
      </c>
      <c r="B658" s="171">
        <v>600</v>
      </c>
      <c r="C658" s="231">
        <f t="shared" si="98"/>
        <v>60</v>
      </c>
      <c r="D658" s="231">
        <v>7</v>
      </c>
      <c r="E658" s="78">
        <v>30</v>
      </c>
      <c r="F658" s="162">
        <f t="shared" si="104"/>
        <v>97</v>
      </c>
      <c r="G658" s="162"/>
      <c r="H658" s="172"/>
      <c r="I658" s="81">
        <f t="shared" si="103"/>
        <v>97</v>
      </c>
      <c r="J658" s="176"/>
      <c r="K658" s="176"/>
      <c r="L658" s="92"/>
      <c r="M658" s="79"/>
      <c r="N658" s="93"/>
      <c r="O658" s="94">
        <f t="shared" si="105"/>
        <v>97</v>
      </c>
    </row>
    <row r="659" spans="1:15" x14ac:dyDescent="0.2">
      <c r="A659" s="208" t="s">
        <v>574</v>
      </c>
      <c r="B659" s="77">
        <v>606</v>
      </c>
      <c r="C659" s="78">
        <f t="shared" si="98"/>
        <v>60.6</v>
      </c>
      <c r="D659" s="78">
        <v>7</v>
      </c>
      <c r="E659" s="78">
        <v>30</v>
      </c>
      <c r="F659" s="79">
        <f t="shared" si="104"/>
        <v>97.6</v>
      </c>
      <c r="G659" s="79"/>
      <c r="H659" s="172"/>
      <c r="I659" s="81">
        <f t="shared" si="103"/>
        <v>97.6</v>
      </c>
      <c r="J659" s="173">
        <v>1.02</v>
      </c>
      <c r="K659" s="173">
        <v>1.02</v>
      </c>
      <c r="L659" s="70"/>
      <c r="M659" s="71"/>
      <c r="O659" s="83">
        <f t="shared" si="105"/>
        <v>99.639999999999986</v>
      </c>
    </row>
    <row r="660" spans="1:15" x14ac:dyDescent="0.2">
      <c r="A660" s="179" t="s">
        <v>575</v>
      </c>
      <c r="B660" s="192">
        <v>553</v>
      </c>
      <c r="C660" s="234">
        <f t="shared" si="98"/>
        <v>55.300000000000004</v>
      </c>
      <c r="D660" s="234">
        <v>7</v>
      </c>
      <c r="E660" s="86">
        <v>30</v>
      </c>
      <c r="F660" s="87">
        <f t="shared" si="104"/>
        <v>92.300000000000011</v>
      </c>
      <c r="G660" s="87"/>
      <c r="H660" s="207"/>
      <c r="I660" s="89">
        <f t="shared" si="103"/>
        <v>92.300000000000011</v>
      </c>
      <c r="J660" s="87"/>
      <c r="K660" s="87"/>
      <c r="L660" s="92"/>
      <c r="M660" s="162"/>
      <c r="N660" s="93"/>
      <c r="O660" s="94">
        <f t="shared" si="105"/>
        <v>92.300000000000011</v>
      </c>
    </row>
    <row r="661" spans="1:15" x14ac:dyDescent="0.2">
      <c r="A661" s="115" t="s">
        <v>576</v>
      </c>
      <c r="B661" s="116">
        <v>632</v>
      </c>
      <c r="C661" s="117">
        <f>SUM(B661*0.1)</f>
        <v>63.2</v>
      </c>
      <c r="D661" s="117">
        <v>7</v>
      </c>
      <c r="E661" s="117">
        <v>30</v>
      </c>
      <c r="F661" s="118">
        <f t="shared" si="104"/>
        <v>100.2</v>
      </c>
      <c r="G661" s="118"/>
      <c r="H661" s="172"/>
      <c r="I661" s="169">
        <f>SUM(F661-G661)</f>
        <v>100.2</v>
      </c>
      <c r="J661" s="118"/>
      <c r="K661" s="118"/>
      <c r="L661" s="70"/>
      <c r="M661" s="71"/>
      <c r="O661" s="83">
        <f t="shared" si="105"/>
        <v>100.2</v>
      </c>
    </row>
    <row r="662" spans="1:15" x14ac:dyDescent="0.2">
      <c r="A662" s="123" t="s">
        <v>577</v>
      </c>
      <c r="B662" s="37">
        <v>609</v>
      </c>
      <c r="C662" s="38">
        <f t="shared" si="98"/>
        <v>60.900000000000006</v>
      </c>
      <c r="D662" s="38">
        <v>7</v>
      </c>
      <c r="E662" s="38">
        <v>30</v>
      </c>
      <c r="F662" s="39">
        <f t="shared" si="104"/>
        <v>97.9</v>
      </c>
      <c r="G662" s="39">
        <v>97.9</v>
      </c>
      <c r="H662" s="135">
        <v>45463</v>
      </c>
      <c r="I662" s="41">
        <f>SUM(F662-G662)</f>
        <v>0</v>
      </c>
      <c r="J662" s="178"/>
      <c r="K662" s="136"/>
      <c r="L662" s="143"/>
      <c r="M662" s="138"/>
      <c r="N662" s="144"/>
      <c r="O662" s="221">
        <f t="shared" si="105"/>
        <v>0</v>
      </c>
    </row>
    <row r="663" spans="1:15" x14ac:dyDescent="0.2">
      <c r="A663" s="199" t="s">
        <v>578</v>
      </c>
      <c r="B663" s="116">
        <v>600</v>
      </c>
      <c r="C663" s="117">
        <f t="shared" si="98"/>
        <v>60</v>
      </c>
      <c r="D663" s="117">
        <v>7</v>
      </c>
      <c r="E663" s="117">
        <v>30</v>
      </c>
      <c r="F663" s="118">
        <f t="shared" si="104"/>
        <v>97</v>
      </c>
      <c r="G663" s="118"/>
      <c r="H663" s="119"/>
      <c r="I663" s="169">
        <f t="shared" si="103"/>
        <v>97</v>
      </c>
      <c r="J663" s="121"/>
      <c r="K663" s="300">
        <v>0.99</v>
      </c>
      <c r="M663" s="106"/>
      <c r="O663" s="83">
        <f>SUM(I663:N664)</f>
        <v>97.089999999999989</v>
      </c>
    </row>
    <row r="664" spans="1:15" x14ac:dyDescent="0.2">
      <c r="A664" s="182"/>
      <c r="B664" s="85"/>
      <c r="C664" s="86"/>
      <c r="D664" s="86"/>
      <c r="E664" s="86"/>
      <c r="F664" s="87"/>
      <c r="G664" s="87"/>
      <c r="H664" s="180">
        <v>45378</v>
      </c>
      <c r="I664" s="89"/>
      <c r="J664" s="90"/>
      <c r="K664" s="301">
        <v>-0.9</v>
      </c>
      <c r="M664" s="106"/>
      <c r="O664" s="83"/>
    </row>
    <row r="665" spans="1:15" x14ac:dyDescent="0.2">
      <c r="A665" s="127" t="s">
        <v>579</v>
      </c>
      <c r="B665" s="47">
        <v>611</v>
      </c>
      <c r="C665" s="48">
        <f t="shared" si="98"/>
        <v>61.1</v>
      </c>
      <c r="D665" s="48">
        <v>7</v>
      </c>
      <c r="E665" s="48">
        <v>30</v>
      </c>
      <c r="F665" s="49">
        <f t="shared" si="104"/>
        <v>98.1</v>
      </c>
      <c r="G665" s="49">
        <v>96.81</v>
      </c>
      <c r="H665" s="67">
        <v>45473</v>
      </c>
      <c r="I665" s="129">
        <f>SUM(F665-G665)</f>
        <v>1.289999999999992</v>
      </c>
      <c r="J665" s="49">
        <v>-1.29</v>
      </c>
      <c r="K665" s="53"/>
      <c r="L665" s="177"/>
      <c r="M665" s="178"/>
      <c r="N665" s="44"/>
      <c r="O665" s="126">
        <f>SUM(I665:N666)</f>
        <v>-7.9936057773011271E-15</v>
      </c>
    </row>
    <row r="666" spans="1:15" x14ac:dyDescent="0.2">
      <c r="A666" s="127"/>
      <c r="B666" s="47"/>
      <c r="C666" s="48"/>
      <c r="D666" s="48"/>
      <c r="E666" s="48"/>
      <c r="F666" s="49"/>
      <c r="G666" s="49"/>
      <c r="H666" s="60" t="s">
        <v>29</v>
      </c>
      <c r="I666" s="129">
        <v>-1.29</v>
      </c>
      <c r="J666" s="49">
        <v>1.29</v>
      </c>
      <c r="K666" s="53"/>
      <c r="L666" s="196"/>
      <c r="M666" s="98"/>
      <c r="N666" s="64"/>
      <c r="O666" s="130"/>
    </row>
    <row r="667" spans="1:15" x14ac:dyDescent="0.2">
      <c r="A667" s="229" t="s">
        <v>580</v>
      </c>
      <c r="B667" s="171">
        <v>600</v>
      </c>
      <c r="C667" s="78">
        <f t="shared" si="98"/>
        <v>60</v>
      </c>
      <c r="D667" s="78">
        <v>7</v>
      </c>
      <c r="E667" s="78">
        <v>30</v>
      </c>
      <c r="F667" s="79">
        <f t="shared" si="104"/>
        <v>97</v>
      </c>
      <c r="G667" s="79"/>
      <c r="H667" s="172"/>
      <c r="I667" s="81">
        <f t="shared" ref="I667:I675" si="106">SUM(F667-G667)</f>
        <v>97</v>
      </c>
      <c r="J667" s="79"/>
      <c r="K667" s="79"/>
      <c r="L667" s="70"/>
      <c r="M667" s="71"/>
      <c r="O667" s="83">
        <f>SUM(I667:N667)</f>
        <v>97</v>
      </c>
    </row>
    <row r="668" spans="1:15" x14ac:dyDescent="0.2">
      <c r="A668" s="146" t="s">
        <v>581</v>
      </c>
      <c r="B668" s="128">
        <v>489</v>
      </c>
      <c r="C668" s="48">
        <f>SUM(B668*0.1)</f>
        <v>48.900000000000006</v>
      </c>
      <c r="D668" s="48">
        <v>7</v>
      </c>
      <c r="E668" s="48">
        <v>30</v>
      </c>
      <c r="F668" s="49">
        <f t="shared" si="104"/>
        <v>85.9</v>
      </c>
      <c r="G668" s="49">
        <v>10.23</v>
      </c>
      <c r="H668" s="50">
        <v>45299</v>
      </c>
      <c r="I668" s="150">
        <f t="shared" si="106"/>
        <v>75.67</v>
      </c>
      <c r="J668" s="49">
        <v>85.9</v>
      </c>
      <c r="K668" s="49">
        <v>3.87</v>
      </c>
      <c r="L668" s="108"/>
      <c r="M668" s="121"/>
      <c r="N668" s="109"/>
      <c r="O668" s="201">
        <f>SUM(I668:N669)</f>
        <v>75.669999999999987</v>
      </c>
    </row>
    <row r="669" spans="1:15" x14ac:dyDescent="0.2">
      <c r="A669" s="146"/>
      <c r="B669" s="128"/>
      <c r="C669" s="48"/>
      <c r="D669" s="48"/>
      <c r="E669" s="48"/>
      <c r="F669" s="49"/>
      <c r="G669" s="49"/>
      <c r="H669" s="50">
        <v>45299</v>
      </c>
      <c r="I669" s="150"/>
      <c r="J669" s="49">
        <v>-85.9</v>
      </c>
      <c r="K669" s="49">
        <v>-3.87</v>
      </c>
      <c r="L669" s="70"/>
      <c r="M669" s="106"/>
      <c r="O669" s="72"/>
    </row>
    <row r="670" spans="1:15" x14ac:dyDescent="0.2">
      <c r="A670" s="36" t="s">
        <v>582</v>
      </c>
      <c r="B670" s="37">
        <v>612</v>
      </c>
      <c r="C670" s="38">
        <f t="shared" si="98"/>
        <v>61.2</v>
      </c>
      <c r="D670" s="38">
        <v>7</v>
      </c>
      <c r="E670" s="38">
        <v>30</v>
      </c>
      <c r="F670" s="39">
        <f t="shared" si="104"/>
        <v>98.2</v>
      </c>
      <c r="G670" s="39">
        <v>98</v>
      </c>
      <c r="H670" s="40">
        <v>45471</v>
      </c>
      <c r="I670" s="41">
        <f>SUM(F670-G670)</f>
        <v>0.20000000000000284</v>
      </c>
      <c r="J670" s="188">
        <v>-0.45</v>
      </c>
      <c r="K670" s="136"/>
      <c r="L670" s="44"/>
      <c r="M670" s="178"/>
      <c r="N670" s="44"/>
      <c r="O670" s="45">
        <f>SUM(I670:N671)</f>
        <v>-0.24999999999999717</v>
      </c>
    </row>
    <row r="671" spans="1:15" x14ac:dyDescent="0.2">
      <c r="A671" s="56"/>
      <c r="B671" s="57"/>
      <c r="C671" s="58"/>
      <c r="D671" s="58"/>
      <c r="E671" s="58"/>
      <c r="F671" s="59"/>
      <c r="G671" s="59"/>
      <c r="H671" s="60" t="s">
        <v>29</v>
      </c>
      <c r="I671" s="61">
        <v>-0.2</v>
      </c>
      <c r="J671" s="191">
        <v>0.2</v>
      </c>
      <c r="K671" s="181"/>
      <c r="L671" s="64"/>
      <c r="M671" s="98"/>
      <c r="N671" s="64"/>
      <c r="O671" s="65"/>
    </row>
    <row r="672" spans="1:15" x14ac:dyDescent="0.2">
      <c r="A672" s="127" t="s">
        <v>583</v>
      </c>
      <c r="B672" s="128">
        <v>600</v>
      </c>
      <c r="C672" s="148">
        <f t="shared" si="98"/>
        <v>60</v>
      </c>
      <c r="D672" s="148">
        <v>7</v>
      </c>
      <c r="E672" s="48">
        <v>30</v>
      </c>
      <c r="F672" s="49">
        <f t="shared" si="104"/>
        <v>97</v>
      </c>
      <c r="G672" s="49">
        <v>97</v>
      </c>
      <c r="H672" s="50">
        <v>45471</v>
      </c>
      <c r="I672" s="51">
        <f t="shared" si="106"/>
        <v>0</v>
      </c>
      <c r="J672" s="148"/>
      <c r="K672" s="151"/>
      <c r="L672" s="196"/>
      <c r="M672" s="59"/>
      <c r="N672" s="64"/>
      <c r="O672" s="130">
        <f>SUM(I672:N672)</f>
        <v>0</v>
      </c>
    </row>
    <row r="673" spans="1:15" x14ac:dyDescent="0.2">
      <c r="A673" s="134" t="s">
        <v>584</v>
      </c>
      <c r="B673" s="124">
        <v>600</v>
      </c>
      <c r="C673" s="38">
        <f t="shared" si="98"/>
        <v>60</v>
      </c>
      <c r="D673" s="38">
        <v>7</v>
      </c>
      <c r="E673" s="38">
        <v>30</v>
      </c>
      <c r="F673" s="39">
        <f>SUM(C673:E673)</f>
        <v>97</v>
      </c>
      <c r="G673" s="39">
        <v>97</v>
      </c>
      <c r="H673" s="135">
        <v>45469</v>
      </c>
      <c r="I673" s="41">
        <f t="shared" si="106"/>
        <v>0</v>
      </c>
      <c r="J673" s="178"/>
      <c r="K673" s="43">
        <v>1.1399999999999999</v>
      </c>
      <c r="L673" s="101"/>
      <c r="M673" s="49"/>
      <c r="N673" s="54"/>
      <c r="O673" s="102">
        <f>SUM(I673:N674)</f>
        <v>0</v>
      </c>
    </row>
    <row r="674" spans="1:15" x14ac:dyDescent="0.2">
      <c r="A674" s="205"/>
      <c r="B674" s="96"/>
      <c r="C674" s="58"/>
      <c r="D674" s="58"/>
      <c r="E674" s="58"/>
      <c r="F674" s="59"/>
      <c r="G674" s="59"/>
      <c r="H674" s="180">
        <v>45469</v>
      </c>
      <c r="I674" s="61"/>
      <c r="J674" s="98"/>
      <c r="K674" s="63">
        <v>-1.1399999999999999</v>
      </c>
      <c r="L674" s="101"/>
      <c r="M674" s="49"/>
      <c r="N674" s="54"/>
      <c r="O674" s="102"/>
    </row>
    <row r="675" spans="1:15" x14ac:dyDescent="0.2">
      <c r="A675" s="56" t="s">
        <v>585</v>
      </c>
      <c r="B675" s="85">
        <v>600</v>
      </c>
      <c r="C675" s="86">
        <f t="shared" si="98"/>
        <v>60</v>
      </c>
      <c r="D675" s="86">
        <v>7</v>
      </c>
      <c r="E675" s="86">
        <v>30</v>
      </c>
      <c r="F675" s="87">
        <f>SUM(C675:E675)</f>
        <v>97</v>
      </c>
      <c r="G675" s="87"/>
      <c r="H675" s="88"/>
      <c r="I675" s="81">
        <f t="shared" si="106"/>
        <v>97</v>
      </c>
      <c r="J675" s="82">
        <v>-59.16</v>
      </c>
      <c r="K675" s="162"/>
      <c r="L675" s="92"/>
      <c r="M675" s="79"/>
      <c r="N675" s="93"/>
      <c r="O675" s="94">
        <f>SUM(I675:N675)</f>
        <v>37.840000000000003</v>
      </c>
    </row>
    <row r="676" spans="1:15" x14ac:dyDescent="0.2">
      <c r="A676" s="127" t="s">
        <v>586</v>
      </c>
      <c r="B676" s="128">
        <v>600</v>
      </c>
      <c r="C676" s="147">
        <f t="shared" si="98"/>
        <v>60</v>
      </c>
      <c r="D676" s="147">
        <v>7</v>
      </c>
      <c r="E676" s="222">
        <v>30</v>
      </c>
      <c r="F676" s="49">
        <f>SUM(C676:E676)</f>
        <v>97</v>
      </c>
      <c r="G676" s="49">
        <v>97</v>
      </c>
      <c r="H676" s="50">
        <v>45469</v>
      </c>
      <c r="I676" s="51">
        <f>SUM(F676-G676)</f>
        <v>0</v>
      </c>
      <c r="J676" s="49"/>
      <c r="K676" s="53"/>
      <c r="L676" s="101"/>
      <c r="M676" s="49"/>
      <c r="N676" s="54"/>
      <c r="O676" s="102">
        <f>SUM(I676:N676)</f>
        <v>0</v>
      </c>
    </row>
    <row r="677" spans="1:15" x14ac:dyDescent="0.2">
      <c r="A677" s="123" t="s">
        <v>587</v>
      </c>
      <c r="B677" s="37">
        <v>553</v>
      </c>
      <c r="C677" s="38">
        <f t="shared" si="98"/>
        <v>55.300000000000004</v>
      </c>
      <c r="D677" s="38">
        <v>7</v>
      </c>
      <c r="E677" s="38">
        <v>30</v>
      </c>
      <c r="F677" s="39">
        <f>SUM(C677:E677)-55.3</f>
        <v>37.000000000000014</v>
      </c>
      <c r="G677" s="39">
        <v>37</v>
      </c>
      <c r="H677" s="135">
        <v>45463</v>
      </c>
      <c r="I677" s="41">
        <f>SUM(F677-G677)</f>
        <v>1.4210854715202004E-14</v>
      </c>
      <c r="J677" s="39"/>
      <c r="K677" s="136"/>
      <c r="L677" s="143"/>
      <c r="M677" s="139"/>
      <c r="N677" s="144"/>
      <c r="O677" s="221">
        <f>SUM(I677:N677)</f>
        <v>1.4210854715202004E-14</v>
      </c>
    </row>
    <row r="678" spans="1:15" x14ac:dyDescent="0.2">
      <c r="A678" s="208" t="s">
        <v>588</v>
      </c>
      <c r="B678" s="77">
        <v>600</v>
      </c>
      <c r="C678" s="78">
        <f t="shared" si="98"/>
        <v>60</v>
      </c>
      <c r="D678" s="78">
        <v>7</v>
      </c>
      <c r="E678" s="78">
        <v>30</v>
      </c>
      <c r="F678" s="79">
        <f>SUM(C678:E678)</f>
        <v>97</v>
      </c>
      <c r="G678" s="79"/>
      <c r="H678" s="172"/>
      <c r="I678" s="219">
        <f>SUM(F678-G678)</f>
        <v>97</v>
      </c>
      <c r="J678" s="79"/>
      <c r="K678" s="173">
        <v>0.04</v>
      </c>
      <c r="L678" s="70"/>
      <c r="M678" s="71"/>
      <c r="O678" s="83">
        <f>SUM(I678:N678)</f>
        <v>97.04</v>
      </c>
    </row>
    <row r="679" spans="1:15" x14ac:dyDescent="0.2">
      <c r="A679" s="146" t="s">
        <v>589</v>
      </c>
      <c r="B679" s="160">
        <v>600</v>
      </c>
      <c r="C679" s="104">
        <f>(SUM(B679:B680))*0.1</f>
        <v>122.2</v>
      </c>
      <c r="D679" s="104">
        <v>7</v>
      </c>
      <c r="E679" s="104">
        <v>60</v>
      </c>
      <c r="F679" s="71">
        <f>SUM(C679:E680)</f>
        <v>189.2</v>
      </c>
      <c r="G679" s="71"/>
      <c r="H679" s="22"/>
      <c r="I679" s="105">
        <f>SUM(F679-G679)</f>
        <v>189.2</v>
      </c>
      <c r="J679" s="71"/>
      <c r="K679" s="159">
        <v>6.07</v>
      </c>
      <c r="L679" s="108"/>
      <c r="M679" s="118"/>
      <c r="N679" s="109"/>
      <c r="O679" s="110">
        <f>SUM(I679:N680)</f>
        <v>195.26999999999998</v>
      </c>
    </row>
    <row r="680" spans="1:15" x14ac:dyDescent="0.2">
      <c r="A680" s="146" t="s">
        <v>590</v>
      </c>
      <c r="B680" s="160">
        <v>622</v>
      </c>
      <c r="C680" s="104"/>
      <c r="D680" s="104"/>
      <c r="E680" s="104"/>
      <c r="F680" s="71"/>
      <c r="G680" s="71"/>
      <c r="H680" s="22"/>
      <c r="I680" s="105"/>
      <c r="J680" s="71"/>
      <c r="K680" s="159"/>
      <c r="L680" s="73"/>
      <c r="M680" s="87"/>
      <c r="N680" s="74"/>
      <c r="O680" s="114"/>
    </row>
    <row r="681" spans="1:15" x14ac:dyDescent="0.2">
      <c r="A681" s="164" t="s">
        <v>591</v>
      </c>
      <c r="B681" s="153">
        <v>600</v>
      </c>
      <c r="C681" s="154">
        <f>SUM(B681*0.1)</f>
        <v>60</v>
      </c>
      <c r="D681" s="154">
        <v>7</v>
      </c>
      <c r="E681" s="154">
        <v>30</v>
      </c>
      <c r="F681" s="139">
        <f>SUM(C681:E681)</f>
        <v>97</v>
      </c>
      <c r="G681" s="139">
        <v>97</v>
      </c>
      <c r="H681" s="140">
        <v>45467</v>
      </c>
      <c r="I681" s="220">
        <f>SUM(F681-G681)</f>
        <v>0</v>
      </c>
      <c r="J681" s="139"/>
      <c r="K681" s="142"/>
      <c r="L681" s="101"/>
      <c r="M681" s="49"/>
      <c r="N681" s="54"/>
      <c r="O681" s="102">
        <f>SUM(I681:N681)</f>
        <v>0</v>
      </c>
    </row>
    <row r="682" spans="1:15" x14ac:dyDescent="0.2">
      <c r="A682" s="208" t="s">
        <v>592</v>
      </c>
      <c r="B682" s="77">
        <v>600</v>
      </c>
      <c r="C682" s="78">
        <f>SUM(B682*0.1)</f>
        <v>60</v>
      </c>
      <c r="D682" s="78">
        <v>7</v>
      </c>
      <c r="E682" s="78">
        <v>30</v>
      </c>
      <c r="F682" s="79">
        <f>SUM(C682:E682)</f>
        <v>97</v>
      </c>
      <c r="G682" s="79"/>
      <c r="H682" s="172"/>
      <c r="I682" s="219">
        <f>SUM(F682-G682)</f>
        <v>97</v>
      </c>
      <c r="J682" s="79"/>
      <c r="K682" s="173">
        <v>1.87</v>
      </c>
      <c r="L682" s="92"/>
      <c r="M682" s="79"/>
      <c r="N682" s="93"/>
      <c r="O682" s="94">
        <f>SUM(I682:N682)</f>
        <v>98.87</v>
      </c>
    </row>
    <row r="683" spans="1:15" x14ac:dyDescent="0.2">
      <c r="A683" s="146" t="s">
        <v>593</v>
      </c>
      <c r="B683" s="47">
        <v>1200</v>
      </c>
      <c r="C683" s="48">
        <f>(SUM(B683:B684))*0.1</f>
        <v>158.5</v>
      </c>
      <c r="D683" s="48">
        <v>7</v>
      </c>
      <c r="E683" s="48">
        <v>60</v>
      </c>
      <c r="F683" s="49">
        <f>SUM(C683:E684)</f>
        <v>225.5</v>
      </c>
      <c r="G683" s="49">
        <v>195.5</v>
      </c>
      <c r="H683" s="290">
        <v>45418</v>
      </c>
      <c r="I683" s="281">
        <f>SUM(F683-G683)</f>
        <v>30</v>
      </c>
      <c r="J683" s="49">
        <v>10</v>
      </c>
      <c r="K683" s="53">
        <v>0.45</v>
      </c>
      <c r="L683" s="70"/>
      <c r="M683" s="71"/>
      <c r="O683" s="72">
        <f>SUM(I683:N684)</f>
        <v>30.000000000000004</v>
      </c>
    </row>
    <row r="684" spans="1:15" x14ac:dyDescent="0.2">
      <c r="A684" s="66" t="s">
        <v>594</v>
      </c>
      <c r="B684" s="47">
        <v>385</v>
      </c>
      <c r="C684" s="48"/>
      <c r="D684" s="48"/>
      <c r="E684" s="48"/>
      <c r="F684" s="49"/>
      <c r="G684" s="49"/>
      <c r="H684" s="290">
        <v>45418</v>
      </c>
      <c r="I684" s="150"/>
      <c r="J684" s="148">
        <v>-10</v>
      </c>
      <c r="K684" s="53">
        <v>-0.45</v>
      </c>
      <c r="L684" s="70"/>
      <c r="M684" s="71"/>
      <c r="O684" s="72"/>
    </row>
    <row r="685" spans="1:15" x14ac:dyDescent="0.2">
      <c r="A685" s="243" t="s">
        <v>595</v>
      </c>
      <c r="B685" s="116">
        <v>906</v>
      </c>
      <c r="C685" s="117">
        <f t="shared" ref="C685:C694" si="107">SUM(B685*0.1)</f>
        <v>90.600000000000009</v>
      </c>
      <c r="D685" s="117">
        <v>7</v>
      </c>
      <c r="E685" s="117">
        <v>30</v>
      </c>
      <c r="F685" s="118">
        <f t="shared" ref="F685:F694" si="108">SUM(C685:E685)</f>
        <v>127.60000000000001</v>
      </c>
      <c r="G685" s="118"/>
      <c r="H685" s="119"/>
      <c r="I685" s="169">
        <f t="shared" ref="I685:I694" si="109">SUM(F685-G685)</f>
        <v>127.60000000000001</v>
      </c>
      <c r="J685" s="118"/>
      <c r="K685" s="118"/>
      <c r="L685" s="92"/>
      <c r="M685" s="79"/>
      <c r="N685" s="93"/>
      <c r="O685" s="94">
        <f>SUM(I685:N685)</f>
        <v>127.60000000000001</v>
      </c>
    </row>
    <row r="686" spans="1:15" x14ac:dyDescent="0.2">
      <c r="A686" s="167" t="s">
        <v>596</v>
      </c>
      <c r="B686" s="116">
        <v>600</v>
      </c>
      <c r="C686" s="117">
        <f t="shared" si="107"/>
        <v>60</v>
      </c>
      <c r="D686" s="117">
        <v>7</v>
      </c>
      <c r="E686" s="117">
        <v>30</v>
      </c>
      <c r="F686" s="118">
        <f t="shared" si="108"/>
        <v>97</v>
      </c>
      <c r="G686" s="118"/>
      <c r="H686" s="168"/>
      <c r="I686" s="169">
        <f t="shared" si="109"/>
        <v>97</v>
      </c>
      <c r="J686" s="194">
        <v>97</v>
      </c>
      <c r="K686" s="39">
        <v>7.51</v>
      </c>
      <c r="L686" s="70"/>
      <c r="M686" s="71"/>
      <c r="O686" s="83">
        <f>SUM(I686:N687)</f>
        <v>104.50999999999999</v>
      </c>
    </row>
    <row r="687" spans="1:15" x14ac:dyDescent="0.2">
      <c r="A687" s="84"/>
      <c r="B687" s="85"/>
      <c r="C687" s="86"/>
      <c r="D687" s="86"/>
      <c r="E687" s="86"/>
      <c r="F687" s="87"/>
      <c r="G687" s="87"/>
      <c r="H687" s="99">
        <v>45300</v>
      </c>
      <c r="I687" s="89"/>
      <c r="J687" s="184">
        <v>-89.49</v>
      </c>
      <c r="K687" s="59">
        <v>-7.51</v>
      </c>
      <c r="L687" s="70"/>
      <c r="M687" s="71"/>
      <c r="O687" s="83"/>
    </row>
    <row r="688" spans="1:15" x14ac:dyDescent="0.2">
      <c r="A688" s="198" t="s">
        <v>597</v>
      </c>
      <c r="B688" s="1">
        <v>600</v>
      </c>
      <c r="C688" s="104">
        <f t="shared" si="107"/>
        <v>60</v>
      </c>
      <c r="D688" s="104">
        <v>7</v>
      </c>
      <c r="E688" s="104">
        <v>30</v>
      </c>
      <c r="F688" s="71">
        <f t="shared" si="108"/>
        <v>97</v>
      </c>
      <c r="G688" s="71"/>
      <c r="H688" s="22"/>
      <c r="I688" s="105">
        <f t="shared" si="109"/>
        <v>97</v>
      </c>
      <c r="J688" s="71"/>
      <c r="K688" s="71"/>
      <c r="L688" s="92"/>
      <c r="M688" s="79"/>
      <c r="N688" s="93"/>
      <c r="O688" s="94">
        <f>SUM(I688:N688)</f>
        <v>97</v>
      </c>
    </row>
    <row r="689" spans="1:15" x14ac:dyDescent="0.2">
      <c r="A689" s="218" t="s">
        <v>598</v>
      </c>
      <c r="B689" s="77">
        <v>782</v>
      </c>
      <c r="C689" s="78">
        <f t="shared" si="107"/>
        <v>78.2</v>
      </c>
      <c r="D689" s="78">
        <v>7</v>
      </c>
      <c r="E689" s="78">
        <v>30</v>
      </c>
      <c r="F689" s="79">
        <f t="shared" si="108"/>
        <v>115.2</v>
      </c>
      <c r="G689" s="79"/>
      <c r="H689" s="172"/>
      <c r="I689" s="81">
        <f t="shared" si="109"/>
        <v>115.2</v>
      </c>
      <c r="J689" s="239">
        <v>-60.02</v>
      </c>
      <c r="K689" s="162"/>
      <c r="L689" s="70"/>
      <c r="M689" s="71"/>
      <c r="O689" s="83">
        <f>SUM(I689:N689)</f>
        <v>55.18</v>
      </c>
    </row>
    <row r="690" spans="1:15" x14ac:dyDescent="0.2">
      <c r="A690" s="103" t="s">
        <v>599</v>
      </c>
      <c r="B690" s="1">
        <v>613</v>
      </c>
      <c r="C690" s="104">
        <f t="shared" si="107"/>
        <v>61.300000000000004</v>
      </c>
      <c r="D690" s="104">
        <v>7</v>
      </c>
      <c r="E690" s="104">
        <v>30</v>
      </c>
      <c r="F690" s="71">
        <f t="shared" si="108"/>
        <v>98.300000000000011</v>
      </c>
      <c r="G690" s="71"/>
      <c r="H690" s="22"/>
      <c r="I690" s="132">
        <f t="shared" si="109"/>
        <v>98.300000000000011</v>
      </c>
      <c r="J690" s="71"/>
      <c r="K690" s="71"/>
      <c r="L690" s="92"/>
      <c r="M690" s="79"/>
      <c r="N690" s="93"/>
      <c r="O690" s="94">
        <f>SUM(I690:N690)</f>
        <v>98.300000000000011</v>
      </c>
    </row>
    <row r="691" spans="1:15" x14ac:dyDescent="0.2">
      <c r="A691" s="123" t="s">
        <v>600</v>
      </c>
      <c r="B691" s="37">
        <v>616</v>
      </c>
      <c r="C691" s="38">
        <f t="shared" si="107"/>
        <v>61.6</v>
      </c>
      <c r="D691" s="38">
        <v>7</v>
      </c>
      <c r="E691" s="38">
        <v>30</v>
      </c>
      <c r="F691" s="39">
        <f t="shared" si="108"/>
        <v>98.6</v>
      </c>
      <c r="G691" s="39">
        <v>98.6</v>
      </c>
      <c r="H691" s="135">
        <v>45454</v>
      </c>
      <c r="I691" s="41">
        <f t="shared" si="109"/>
        <v>0</v>
      </c>
      <c r="J691" s="39">
        <v>62.81</v>
      </c>
      <c r="K691" s="43">
        <v>2.83</v>
      </c>
      <c r="L691" s="101"/>
      <c r="M691" s="49"/>
      <c r="N691" s="54"/>
      <c r="O691" s="102">
        <f>SUM(I691:N693)</f>
        <v>0</v>
      </c>
    </row>
    <row r="692" spans="1:15" x14ac:dyDescent="0.2">
      <c r="A692" s="127"/>
      <c r="B692" s="47"/>
      <c r="C692" s="48"/>
      <c r="D692" s="48"/>
      <c r="E692" s="48"/>
      <c r="F692" s="49"/>
      <c r="G692" s="49"/>
      <c r="H692" s="67">
        <v>45454</v>
      </c>
      <c r="I692" s="51"/>
      <c r="J692" s="49">
        <v>-25.64</v>
      </c>
      <c r="K692" s="53"/>
      <c r="L692" s="101"/>
      <c r="M692" s="49"/>
      <c r="N692" s="54"/>
      <c r="O692" s="102"/>
    </row>
    <row r="693" spans="1:15" x14ac:dyDescent="0.2">
      <c r="A693" s="95"/>
      <c r="B693" s="57"/>
      <c r="C693" s="58"/>
      <c r="D693" s="58"/>
      <c r="E693" s="58"/>
      <c r="F693" s="59"/>
      <c r="G693" s="59"/>
      <c r="H693" s="180">
        <v>45341</v>
      </c>
      <c r="I693" s="61"/>
      <c r="J693" s="59">
        <v>-37.17</v>
      </c>
      <c r="K693" s="63">
        <v>-2.83</v>
      </c>
      <c r="L693" s="101"/>
      <c r="M693" s="49"/>
      <c r="N693" s="54"/>
      <c r="O693" s="102"/>
    </row>
    <row r="694" spans="1:15" x14ac:dyDescent="0.2">
      <c r="A694" s="248" t="s">
        <v>601</v>
      </c>
      <c r="B694" s="85">
        <v>1010</v>
      </c>
      <c r="C694" s="86">
        <f t="shared" si="107"/>
        <v>101</v>
      </c>
      <c r="D694" s="86">
        <v>7</v>
      </c>
      <c r="E694" s="86">
        <v>30</v>
      </c>
      <c r="F694" s="87">
        <f t="shared" si="108"/>
        <v>138</v>
      </c>
      <c r="G694" s="87"/>
      <c r="H694" s="111"/>
      <c r="I694" s="132">
        <f t="shared" si="109"/>
        <v>138</v>
      </c>
      <c r="J694" s="71"/>
      <c r="K694" s="71"/>
      <c r="L694" s="92"/>
      <c r="M694" s="79"/>
      <c r="N694" s="93"/>
      <c r="O694" s="94">
        <f>SUM(I694:N694)</f>
        <v>138</v>
      </c>
    </row>
    <row r="695" spans="1:15" x14ac:dyDescent="0.2">
      <c r="A695" s="198" t="s">
        <v>602</v>
      </c>
      <c r="B695" s="160">
        <v>1137</v>
      </c>
      <c r="C695" s="174">
        <f>(SUM(B695:B696))*0.1</f>
        <v>143.70000000000002</v>
      </c>
      <c r="D695" s="174">
        <v>7</v>
      </c>
      <c r="E695" s="106">
        <v>30</v>
      </c>
      <c r="F695" s="106">
        <f>SUM(C695:E696)</f>
        <v>180.70000000000002</v>
      </c>
      <c r="G695" s="106"/>
      <c r="H695" s="131"/>
      <c r="I695" s="169">
        <f>SUM(F695-G695)</f>
        <v>180.70000000000002</v>
      </c>
      <c r="J695" s="118"/>
      <c r="K695" s="118"/>
      <c r="L695" s="70"/>
      <c r="M695" s="71"/>
      <c r="O695" s="83">
        <f>SUM(I695:N696)</f>
        <v>180.70000000000002</v>
      </c>
    </row>
    <row r="696" spans="1:15" x14ac:dyDescent="0.2">
      <c r="A696" s="248"/>
      <c r="B696" s="85">
        <v>300</v>
      </c>
      <c r="C696" s="234"/>
      <c r="D696" s="234"/>
      <c r="E696" s="90"/>
      <c r="F696" s="90"/>
      <c r="G696" s="90"/>
      <c r="H696" s="207"/>
      <c r="I696" s="89"/>
      <c r="J696" s="87"/>
      <c r="K696" s="90"/>
      <c r="L696" s="70"/>
      <c r="M696" s="71"/>
      <c r="O696" s="83"/>
    </row>
    <row r="697" spans="1:15" x14ac:dyDescent="0.2">
      <c r="A697" s="103" t="s">
        <v>603</v>
      </c>
      <c r="B697" s="1">
        <v>780</v>
      </c>
      <c r="C697" s="104">
        <f>SUM(B697*0.1)</f>
        <v>78</v>
      </c>
      <c r="D697" s="104">
        <v>7</v>
      </c>
      <c r="E697" s="104">
        <v>30</v>
      </c>
      <c r="F697" s="71">
        <f>SUM(C697:E698)</f>
        <v>127.6</v>
      </c>
      <c r="G697" s="71"/>
      <c r="H697" s="131"/>
      <c r="I697" s="132">
        <f>SUM(F697-G697)-G698</f>
        <v>127.6</v>
      </c>
      <c r="J697" s="106"/>
      <c r="K697" s="71"/>
      <c r="L697" s="108"/>
      <c r="M697" s="118"/>
      <c r="N697" s="109"/>
      <c r="O697" s="110">
        <f>SUM(I697:N698)</f>
        <v>127.6</v>
      </c>
    </row>
    <row r="698" spans="1:15" x14ac:dyDescent="0.2">
      <c r="A698" s="103"/>
      <c r="B698" s="1">
        <v>420</v>
      </c>
      <c r="C698" s="104">
        <f>SUM(B698*0.03)</f>
        <v>12.6</v>
      </c>
      <c r="D698" s="104"/>
      <c r="E698" s="104"/>
      <c r="F698" s="71"/>
      <c r="G698" s="71"/>
      <c r="H698" s="131"/>
      <c r="I698" s="132"/>
      <c r="J698" s="71"/>
      <c r="K698" s="71"/>
      <c r="L698" s="73"/>
      <c r="M698" s="87"/>
      <c r="N698" s="74"/>
      <c r="O698" s="114"/>
    </row>
    <row r="699" spans="1:15" x14ac:dyDescent="0.2">
      <c r="A699" s="229" t="s">
        <v>604</v>
      </c>
      <c r="B699" s="77">
        <v>578</v>
      </c>
      <c r="C699" s="231">
        <f>SUM(B699*0.1)</f>
        <v>57.800000000000004</v>
      </c>
      <c r="D699" s="231">
        <v>7</v>
      </c>
      <c r="E699" s="78">
        <v>30</v>
      </c>
      <c r="F699" s="79">
        <f>SUM(C699:E699)</f>
        <v>94.800000000000011</v>
      </c>
      <c r="G699" s="79"/>
      <c r="H699" s="172"/>
      <c r="I699" s="81">
        <f>SUM(F699-G699)</f>
        <v>94.800000000000011</v>
      </c>
      <c r="J699" s="79"/>
      <c r="K699" s="79"/>
      <c r="L699" s="70"/>
      <c r="M699" s="71"/>
      <c r="O699" s="83">
        <f>SUM(I699:N699)</f>
        <v>94.800000000000011</v>
      </c>
    </row>
    <row r="700" spans="1:15" x14ac:dyDescent="0.2">
      <c r="A700" s="146" t="s">
        <v>605</v>
      </c>
      <c r="B700" s="160">
        <v>601</v>
      </c>
      <c r="C700" s="106">
        <f>SUM(B700*0.1)</f>
        <v>60.1</v>
      </c>
      <c r="D700" s="106">
        <v>7</v>
      </c>
      <c r="E700" s="106">
        <v>30</v>
      </c>
      <c r="F700" s="106">
        <f>SUM(C700:E700)</f>
        <v>97.1</v>
      </c>
      <c r="G700" s="106"/>
      <c r="H700" s="131"/>
      <c r="I700" s="132">
        <f>SUM(F700-G700)</f>
        <v>97.1</v>
      </c>
      <c r="J700" s="106"/>
      <c r="K700" s="215">
        <v>1.0900000000000001</v>
      </c>
      <c r="L700" s="92"/>
      <c r="M700" s="79"/>
      <c r="N700" s="93"/>
      <c r="O700" s="94">
        <f>SUM(I700:N700)</f>
        <v>98.19</v>
      </c>
    </row>
    <row r="701" spans="1:15" x14ac:dyDescent="0.2">
      <c r="A701" s="115" t="s">
        <v>606</v>
      </c>
      <c r="B701" s="185">
        <v>600</v>
      </c>
      <c r="C701" s="224">
        <f>SUM(B701*0.1)</f>
        <v>60</v>
      </c>
      <c r="D701" s="224">
        <v>7</v>
      </c>
      <c r="E701" s="117">
        <v>30</v>
      </c>
      <c r="F701" s="121">
        <f>SUM(C701:E701)</f>
        <v>97</v>
      </c>
      <c r="G701" s="121"/>
      <c r="H701" s="168"/>
      <c r="I701" s="169">
        <f>SUM(F701-G701)</f>
        <v>97</v>
      </c>
      <c r="J701" s="178">
        <v>96.12</v>
      </c>
      <c r="K701" s="178">
        <v>4.33</v>
      </c>
      <c r="L701" s="70"/>
      <c r="M701" s="106"/>
      <c r="O701" s="83">
        <f>SUM(I701:N702)</f>
        <v>97.000000000000014</v>
      </c>
    </row>
    <row r="702" spans="1:15" x14ac:dyDescent="0.2">
      <c r="A702" s="179"/>
      <c r="B702" s="192"/>
      <c r="C702" s="234"/>
      <c r="D702" s="234"/>
      <c r="E702" s="86"/>
      <c r="F702" s="90"/>
      <c r="G702" s="90"/>
      <c r="H702" s="99">
        <v>45320</v>
      </c>
      <c r="I702" s="89"/>
      <c r="J702" s="98">
        <v>-96.12</v>
      </c>
      <c r="K702" s="98">
        <v>-4.33</v>
      </c>
      <c r="L702" s="70"/>
      <c r="M702" s="106"/>
      <c r="O702" s="83"/>
    </row>
    <row r="703" spans="1:15" x14ac:dyDescent="0.2">
      <c r="A703" s="103" t="s">
        <v>607</v>
      </c>
      <c r="B703" s="1">
        <v>621</v>
      </c>
      <c r="C703" s="104">
        <f>SUM(B703*0.1)</f>
        <v>62.1</v>
      </c>
      <c r="D703" s="104">
        <v>7</v>
      </c>
      <c r="E703" s="104">
        <v>30</v>
      </c>
      <c r="F703" s="71">
        <f>SUM(C703:E704)</f>
        <v>116.47</v>
      </c>
      <c r="G703" s="71"/>
      <c r="H703" s="131"/>
      <c r="I703" s="209">
        <f>SUM(F703-G703)</f>
        <v>116.47</v>
      </c>
      <c r="J703" s="71"/>
      <c r="K703" s="71"/>
      <c r="L703" s="108"/>
      <c r="M703" s="118"/>
      <c r="N703" s="109"/>
      <c r="O703" s="110">
        <f>SUM(I703:N704)</f>
        <v>116.47</v>
      </c>
    </row>
    <row r="704" spans="1:15" x14ac:dyDescent="0.2">
      <c r="A704" s="179"/>
      <c r="B704" s="85">
        <v>579</v>
      </c>
      <c r="C704" s="86">
        <f>SUM(B704*0.03)</f>
        <v>17.37</v>
      </c>
      <c r="D704" s="86"/>
      <c r="E704" s="86"/>
      <c r="F704" s="87"/>
      <c r="G704" s="87"/>
      <c r="H704" s="207"/>
      <c r="I704" s="89"/>
      <c r="J704" s="87"/>
      <c r="K704" s="87"/>
      <c r="L704" s="73"/>
      <c r="M704" s="87"/>
      <c r="N704" s="74"/>
      <c r="O704" s="114"/>
    </row>
    <row r="705" spans="1:15" x14ac:dyDescent="0.2">
      <c r="A705" s="195" t="s">
        <v>608</v>
      </c>
      <c r="B705" s="47">
        <v>587</v>
      </c>
      <c r="C705" s="48">
        <f t="shared" ref="C705:C714" si="110">SUM(B705*0.1)</f>
        <v>58.7</v>
      </c>
      <c r="D705" s="48">
        <v>7</v>
      </c>
      <c r="E705" s="38">
        <v>30</v>
      </c>
      <c r="F705" s="49">
        <f t="shared" ref="F705:F714" si="111">SUM(C705:E705)</f>
        <v>95.7</v>
      </c>
      <c r="G705" s="49">
        <v>95.7</v>
      </c>
      <c r="H705" s="140">
        <v>45462</v>
      </c>
      <c r="I705" s="125">
        <f>SUM(F705-G705)</f>
        <v>0</v>
      </c>
      <c r="J705" s="39"/>
      <c r="K705" s="43"/>
      <c r="L705" s="101"/>
      <c r="M705" s="49"/>
      <c r="N705" s="54"/>
      <c r="O705" s="102">
        <f>SUM(I705:N705)</f>
        <v>0</v>
      </c>
    </row>
    <row r="706" spans="1:15" x14ac:dyDescent="0.2">
      <c r="A706" s="167" t="s">
        <v>609</v>
      </c>
      <c r="B706" s="185">
        <v>581</v>
      </c>
      <c r="C706" s="224">
        <f t="shared" si="110"/>
        <v>58.1</v>
      </c>
      <c r="D706" s="224">
        <v>7</v>
      </c>
      <c r="E706" s="117">
        <v>30</v>
      </c>
      <c r="F706" s="121">
        <f t="shared" si="111"/>
        <v>95.1</v>
      </c>
      <c r="G706" s="121"/>
      <c r="H706" s="119"/>
      <c r="I706" s="169">
        <f t="shared" ref="I706:I715" si="112">SUM(F706-G706)</f>
        <v>95.1</v>
      </c>
      <c r="J706" s="194">
        <v>2.57</v>
      </c>
      <c r="K706" s="194">
        <v>0.6</v>
      </c>
      <c r="L706" s="92"/>
      <c r="M706" s="79"/>
      <c r="N706" s="93"/>
      <c r="O706" s="94">
        <f>SUM(I706:N706)</f>
        <v>98.269999999999982</v>
      </c>
    </row>
    <row r="707" spans="1:15" x14ac:dyDescent="0.2">
      <c r="A707" s="115" t="s">
        <v>610</v>
      </c>
      <c r="B707" s="116">
        <v>598</v>
      </c>
      <c r="C707" s="117">
        <f t="shared" si="110"/>
        <v>59.800000000000004</v>
      </c>
      <c r="D707" s="117">
        <v>7</v>
      </c>
      <c r="E707" s="117">
        <v>30</v>
      </c>
      <c r="F707" s="118">
        <f t="shared" si="111"/>
        <v>96.800000000000011</v>
      </c>
      <c r="G707" s="178">
        <v>0.7</v>
      </c>
      <c r="H707" s="40">
        <v>45330</v>
      </c>
      <c r="I707" s="120">
        <f t="shared" si="112"/>
        <v>96.100000000000009</v>
      </c>
      <c r="J707" s="39">
        <v>96.8</v>
      </c>
      <c r="K707" s="39">
        <v>4.5</v>
      </c>
      <c r="L707" s="70"/>
      <c r="M707" s="71"/>
      <c r="O707" s="83">
        <f>SUM(I707:N708)</f>
        <v>96.100000000000009</v>
      </c>
    </row>
    <row r="708" spans="1:15" x14ac:dyDescent="0.2">
      <c r="A708" s="179"/>
      <c r="B708" s="85"/>
      <c r="C708" s="86"/>
      <c r="D708" s="86"/>
      <c r="E708" s="86"/>
      <c r="F708" s="87"/>
      <c r="G708" s="90"/>
      <c r="H708" s="99">
        <v>45330</v>
      </c>
      <c r="I708" s="112"/>
      <c r="J708" s="59">
        <v>-96.8</v>
      </c>
      <c r="K708" s="59">
        <v>-4.5</v>
      </c>
      <c r="L708" s="70"/>
      <c r="M708" s="87"/>
      <c r="O708" s="114"/>
    </row>
    <row r="709" spans="1:15" x14ac:dyDescent="0.2">
      <c r="A709" s="238" t="s">
        <v>611</v>
      </c>
      <c r="B709" s="1">
        <v>1028</v>
      </c>
      <c r="C709" s="104">
        <f t="shared" si="110"/>
        <v>102.80000000000001</v>
      </c>
      <c r="D709" s="104">
        <v>7</v>
      </c>
      <c r="E709" s="104">
        <v>30</v>
      </c>
      <c r="F709" s="71">
        <f t="shared" si="111"/>
        <v>139.80000000000001</v>
      </c>
      <c r="G709" s="71"/>
      <c r="H709" s="22"/>
      <c r="I709" s="132">
        <f t="shared" si="112"/>
        <v>139.80000000000001</v>
      </c>
      <c r="J709" s="267">
        <v>313.24</v>
      </c>
      <c r="K709" s="49">
        <v>6.29</v>
      </c>
      <c r="L709" s="108"/>
      <c r="M709" s="71"/>
      <c r="N709" s="109"/>
      <c r="O709" s="110">
        <f>SUM(I709:N711)</f>
        <v>359.33000000000004</v>
      </c>
    </row>
    <row r="710" spans="1:15" x14ac:dyDescent="0.2">
      <c r="A710" s="238" t="s">
        <v>611</v>
      </c>
      <c r="B710" s="1"/>
      <c r="C710" s="104"/>
      <c r="D710" s="104"/>
      <c r="E710" s="104"/>
      <c r="F710" s="71"/>
      <c r="G710" s="71"/>
      <c r="H710" s="67">
        <v>45331</v>
      </c>
      <c r="I710" s="132"/>
      <c r="J710" s="52">
        <v>-43.71</v>
      </c>
      <c r="K710" s="49">
        <v>-6.29</v>
      </c>
      <c r="L710" s="70"/>
      <c r="M710" s="71"/>
      <c r="O710" s="83"/>
    </row>
    <row r="711" spans="1:15" x14ac:dyDescent="0.2">
      <c r="A711" s="238"/>
      <c r="B711" s="1"/>
      <c r="C711" s="104"/>
      <c r="D711" s="104"/>
      <c r="E711" s="104"/>
      <c r="F711" s="71"/>
      <c r="G711" s="71"/>
      <c r="H711" s="67">
        <v>45363</v>
      </c>
      <c r="I711" s="132"/>
      <c r="J711" s="52">
        <v>-50</v>
      </c>
      <c r="K711" s="49"/>
      <c r="L711" s="73"/>
      <c r="M711" s="71"/>
      <c r="N711" s="74"/>
      <c r="O711" s="114"/>
    </row>
    <row r="712" spans="1:15" x14ac:dyDescent="0.2">
      <c r="A712" s="115" t="s">
        <v>612</v>
      </c>
      <c r="B712" s="116">
        <v>602</v>
      </c>
      <c r="C712" s="117">
        <f t="shared" si="110"/>
        <v>60.2</v>
      </c>
      <c r="D712" s="117">
        <v>7</v>
      </c>
      <c r="E712" s="117">
        <v>30</v>
      </c>
      <c r="F712" s="118">
        <f t="shared" si="111"/>
        <v>97.2</v>
      </c>
      <c r="G712" s="118"/>
      <c r="H712" s="168"/>
      <c r="I712" s="169">
        <f t="shared" si="112"/>
        <v>97.2</v>
      </c>
      <c r="J712" s="178">
        <v>97.2</v>
      </c>
      <c r="K712" s="39">
        <v>8.8000000000000007</v>
      </c>
      <c r="L712" s="70"/>
      <c r="M712" s="118"/>
      <c r="O712" s="110">
        <f>SUM(I712:N713)</f>
        <v>97.200000000000017</v>
      </c>
    </row>
    <row r="713" spans="1:15" x14ac:dyDescent="0.2">
      <c r="A713" s="179"/>
      <c r="B713" s="85"/>
      <c r="C713" s="86"/>
      <c r="D713" s="86"/>
      <c r="E713" s="86"/>
      <c r="F713" s="87"/>
      <c r="G713" s="87"/>
      <c r="H713" s="99">
        <v>45320</v>
      </c>
      <c r="I713" s="89"/>
      <c r="J713" s="98">
        <v>-97.2</v>
      </c>
      <c r="K713" s="59">
        <v>-8.8000000000000007</v>
      </c>
      <c r="L713" s="70"/>
      <c r="M713" s="71"/>
      <c r="O713" s="83"/>
    </row>
    <row r="714" spans="1:15" x14ac:dyDescent="0.2">
      <c r="A714" s="46" t="s">
        <v>613</v>
      </c>
      <c r="B714" s="47">
        <v>596</v>
      </c>
      <c r="C714" s="48">
        <f t="shared" si="110"/>
        <v>59.6</v>
      </c>
      <c r="D714" s="48">
        <v>7</v>
      </c>
      <c r="E714" s="48">
        <v>30</v>
      </c>
      <c r="F714" s="49">
        <f t="shared" si="111"/>
        <v>96.6</v>
      </c>
      <c r="G714" s="49">
        <v>125.32</v>
      </c>
      <c r="H714" s="50">
        <v>45377</v>
      </c>
      <c r="I714" s="245">
        <f>SUM(F714-G714)</f>
        <v>-28.72</v>
      </c>
      <c r="J714" s="49"/>
      <c r="K714" s="53"/>
      <c r="L714" s="143"/>
      <c r="M714" s="139"/>
      <c r="N714" s="144"/>
      <c r="O714" s="145">
        <f t="shared" ref="O714:O772" si="113">SUM(I714:N714)</f>
        <v>-28.72</v>
      </c>
    </row>
    <row r="715" spans="1:15" x14ac:dyDescent="0.2">
      <c r="A715" s="208" t="s">
        <v>614</v>
      </c>
      <c r="B715" s="77">
        <v>595</v>
      </c>
      <c r="C715" s="78">
        <f>(SUM(B715:B715))*0.1+7</f>
        <v>66.5</v>
      </c>
      <c r="D715" s="78"/>
      <c r="E715" s="78">
        <v>30</v>
      </c>
      <c r="F715" s="79">
        <f>SUM(C715:E715)</f>
        <v>96.5</v>
      </c>
      <c r="G715" s="79"/>
      <c r="H715" s="80"/>
      <c r="I715" s="81">
        <f t="shared" si="112"/>
        <v>96.5</v>
      </c>
      <c r="J715" s="173">
        <v>400</v>
      </c>
      <c r="K715" s="173">
        <v>4.34</v>
      </c>
      <c r="L715" s="70"/>
      <c r="M715" s="71"/>
      <c r="O715" s="83">
        <f t="shared" si="113"/>
        <v>500.84</v>
      </c>
    </row>
    <row r="716" spans="1:15" x14ac:dyDescent="0.2">
      <c r="A716" s="208" t="s">
        <v>615</v>
      </c>
      <c r="B716" s="77">
        <v>607</v>
      </c>
      <c r="C716" s="78">
        <f t="shared" ref="C716:C727" si="114">SUM(B716*0.1)</f>
        <v>60.7</v>
      </c>
      <c r="D716" s="78">
        <v>7</v>
      </c>
      <c r="E716" s="78">
        <v>30</v>
      </c>
      <c r="F716" s="79">
        <f t="shared" ref="F716:F727" si="115">SUM(C716:E716)</f>
        <v>97.7</v>
      </c>
      <c r="G716" s="79"/>
      <c r="H716" s="80"/>
      <c r="I716" s="214">
        <f t="shared" ref="I716:I727" si="116">SUM(F716-G716)</f>
        <v>97.7</v>
      </c>
      <c r="J716" s="173">
        <v>6.57</v>
      </c>
      <c r="K716" s="79"/>
      <c r="L716" s="92"/>
      <c r="M716" s="79"/>
      <c r="N716" s="93"/>
      <c r="O716" s="94">
        <f t="shared" si="113"/>
        <v>104.27000000000001</v>
      </c>
    </row>
    <row r="717" spans="1:15" x14ac:dyDescent="0.2">
      <c r="A717" s="248" t="s">
        <v>616</v>
      </c>
      <c r="B717" s="85">
        <v>617</v>
      </c>
      <c r="C717" s="86">
        <f t="shared" si="114"/>
        <v>61.7</v>
      </c>
      <c r="D717" s="86">
        <v>7</v>
      </c>
      <c r="E717" s="86">
        <v>30</v>
      </c>
      <c r="F717" s="87">
        <f t="shared" si="115"/>
        <v>98.7</v>
      </c>
      <c r="G717" s="87"/>
      <c r="H717" s="207"/>
      <c r="I717" s="89">
        <f t="shared" si="116"/>
        <v>98.7</v>
      </c>
      <c r="J717" s="90"/>
      <c r="K717" s="87"/>
      <c r="L717" s="70"/>
      <c r="M717" s="71"/>
      <c r="O717" s="83">
        <f t="shared" si="113"/>
        <v>98.7</v>
      </c>
    </row>
    <row r="718" spans="1:15" x14ac:dyDescent="0.2">
      <c r="A718" s="243" t="s">
        <v>617</v>
      </c>
      <c r="B718" s="116">
        <v>615</v>
      </c>
      <c r="C718" s="117">
        <f t="shared" si="114"/>
        <v>61.5</v>
      </c>
      <c r="D718" s="117">
        <v>7</v>
      </c>
      <c r="E718" s="117">
        <v>30</v>
      </c>
      <c r="F718" s="118">
        <f t="shared" si="115"/>
        <v>98.5</v>
      </c>
      <c r="G718" s="118"/>
      <c r="H718" s="119"/>
      <c r="I718" s="132">
        <f t="shared" si="116"/>
        <v>98.5</v>
      </c>
      <c r="J718" s="118"/>
      <c r="K718" s="118"/>
      <c r="L718" s="92"/>
      <c r="M718" s="79"/>
      <c r="N718" s="93"/>
      <c r="O718" s="94">
        <f t="shared" si="113"/>
        <v>98.5</v>
      </c>
    </row>
    <row r="719" spans="1:15" x14ac:dyDescent="0.2">
      <c r="A719" s="208" t="s">
        <v>618</v>
      </c>
      <c r="B719" s="77">
        <v>614</v>
      </c>
      <c r="C719" s="78">
        <f t="shared" si="114"/>
        <v>61.400000000000006</v>
      </c>
      <c r="D719" s="78">
        <v>7</v>
      </c>
      <c r="E719" s="78">
        <v>30</v>
      </c>
      <c r="F719" s="79">
        <f t="shared" si="115"/>
        <v>98.4</v>
      </c>
      <c r="G719" s="79"/>
      <c r="H719" s="172"/>
      <c r="I719" s="81">
        <f t="shared" si="116"/>
        <v>98.4</v>
      </c>
      <c r="J719" s="79"/>
      <c r="K719" s="173">
        <v>2.4500000000000002</v>
      </c>
      <c r="L719" s="70"/>
      <c r="M719" s="71"/>
      <c r="O719" s="83">
        <f t="shared" si="113"/>
        <v>100.85000000000001</v>
      </c>
    </row>
    <row r="720" spans="1:15" x14ac:dyDescent="0.2">
      <c r="A720" s="66" t="s">
        <v>619</v>
      </c>
      <c r="B720" s="1">
        <v>621</v>
      </c>
      <c r="C720" s="104">
        <f t="shared" si="114"/>
        <v>62.1</v>
      </c>
      <c r="D720" s="104">
        <v>7</v>
      </c>
      <c r="E720" s="104">
        <v>30</v>
      </c>
      <c r="F720" s="71">
        <f t="shared" si="115"/>
        <v>99.1</v>
      </c>
      <c r="G720" s="71"/>
      <c r="H720" s="22"/>
      <c r="I720" s="105">
        <f t="shared" si="116"/>
        <v>99.1</v>
      </c>
      <c r="J720" s="215">
        <v>0.91</v>
      </c>
      <c r="K720" s="159">
        <v>0.65</v>
      </c>
      <c r="L720" s="92"/>
      <c r="M720" s="79"/>
      <c r="N720" s="93"/>
      <c r="O720" s="94">
        <f t="shared" si="113"/>
        <v>100.66</v>
      </c>
    </row>
    <row r="721" spans="1:15" x14ac:dyDescent="0.2">
      <c r="A721" s="218" t="s">
        <v>620</v>
      </c>
      <c r="B721" s="77">
        <v>622</v>
      </c>
      <c r="C721" s="78">
        <f t="shared" si="114"/>
        <v>62.2</v>
      </c>
      <c r="D721" s="78">
        <v>7</v>
      </c>
      <c r="E721" s="78">
        <v>30</v>
      </c>
      <c r="F721" s="79">
        <f t="shared" si="115"/>
        <v>99.2</v>
      </c>
      <c r="G721" s="79"/>
      <c r="H721" s="80"/>
      <c r="I721" s="214">
        <f t="shared" si="116"/>
        <v>99.2</v>
      </c>
      <c r="J721" s="82">
        <v>-14.34</v>
      </c>
      <c r="K721" s="79"/>
      <c r="L721" s="70"/>
      <c r="M721" s="71"/>
      <c r="O721" s="83">
        <f t="shared" si="113"/>
        <v>84.86</v>
      </c>
    </row>
    <row r="722" spans="1:15" x14ac:dyDescent="0.2">
      <c r="A722" s="103" t="s">
        <v>621</v>
      </c>
      <c r="B722" s="1">
        <v>1036</v>
      </c>
      <c r="C722" s="104">
        <f t="shared" si="114"/>
        <v>103.60000000000001</v>
      </c>
      <c r="D722" s="104">
        <v>7</v>
      </c>
      <c r="E722" s="104">
        <v>30</v>
      </c>
      <c r="F722" s="71">
        <f t="shared" si="115"/>
        <v>140.60000000000002</v>
      </c>
      <c r="G722" s="71"/>
      <c r="H722" s="131"/>
      <c r="I722" s="132">
        <f t="shared" si="116"/>
        <v>140.60000000000002</v>
      </c>
      <c r="J722" s="71"/>
      <c r="K722" s="71"/>
      <c r="L722" s="92"/>
      <c r="M722" s="79"/>
      <c r="N722" s="93"/>
      <c r="O722" s="94">
        <f t="shared" si="113"/>
        <v>140.60000000000002</v>
      </c>
    </row>
    <row r="723" spans="1:15" x14ac:dyDescent="0.2">
      <c r="A723" s="208" t="s">
        <v>622</v>
      </c>
      <c r="B723" s="77">
        <v>647</v>
      </c>
      <c r="C723" s="78">
        <f t="shared" si="114"/>
        <v>64.7</v>
      </c>
      <c r="D723" s="78">
        <v>7</v>
      </c>
      <c r="E723" s="78">
        <v>30</v>
      </c>
      <c r="F723" s="79">
        <f t="shared" si="115"/>
        <v>101.7</v>
      </c>
      <c r="G723" s="79"/>
      <c r="H723" s="80"/>
      <c r="I723" s="81">
        <f t="shared" si="116"/>
        <v>101.7</v>
      </c>
      <c r="J723" s="79"/>
      <c r="K723" s="173">
        <v>2.75</v>
      </c>
      <c r="L723" s="70"/>
      <c r="M723" s="71"/>
      <c r="O723" s="83">
        <f t="shared" si="113"/>
        <v>104.45</v>
      </c>
    </row>
    <row r="724" spans="1:15" x14ac:dyDescent="0.2">
      <c r="A724" s="198" t="s">
        <v>623</v>
      </c>
      <c r="B724" s="1">
        <v>669</v>
      </c>
      <c r="C724" s="104">
        <f t="shared" si="114"/>
        <v>66.900000000000006</v>
      </c>
      <c r="D724" s="104">
        <v>7</v>
      </c>
      <c r="E724" s="104">
        <v>30</v>
      </c>
      <c r="F724" s="71">
        <f t="shared" si="115"/>
        <v>103.9</v>
      </c>
      <c r="G724" s="71"/>
      <c r="H724" s="22"/>
      <c r="I724" s="105">
        <f t="shared" si="116"/>
        <v>103.9</v>
      </c>
      <c r="J724" s="71"/>
      <c r="K724" s="71"/>
      <c r="L724" s="92"/>
      <c r="M724" s="79"/>
      <c r="N724" s="93"/>
      <c r="O724" s="94">
        <f t="shared" si="113"/>
        <v>103.9</v>
      </c>
    </row>
    <row r="725" spans="1:15" x14ac:dyDescent="0.2">
      <c r="A725" s="229" t="s">
        <v>624</v>
      </c>
      <c r="B725" s="77">
        <v>643</v>
      </c>
      <c r="C725" s="78">
        <f t="shared" si="114"/>
        <v>64.3</v>
      </c>
      <c r="D725" s="78">
        <v>7</v>
      </c>
      <c r="E725" s="78">
        <v>30</v>
      </c>
      <c r="F725" s="79">
        <f t="shared" si="115"/>
        <v>101.3</v>
      </c>
      <c r="G725" s="79"/>
      <c r="H725" s="172"/>
      <c r="I725" s="81">
        <f t="shared" si="116"/>
        <v>101.3</v>
      </c>
      <c r="J725" s="79"/>
      <c r="K725" s="79"/>
      <c r="L725" s="70"/>
      <c r="M725" s="71"/>
      <c r="O725" s="83">
        <f t="shared" si="113"/>
        <v>101.3</v>
      </c>
    </row>
    <row r="726" spans="1:15" x14ac:dyDescent="0.2">
      <c r="A726" s="229" t="s">
        <v>625</v>
      </c>
      <c r="B726" s="77">
        <v>657</v>
      </c>
      <c r="C726" s="78">
        <f t="shared" si="114"/>
        <v>65.7</v>
      </c>
      <c r="D726" s="78">
        <v>7</v>
      </c>
      <c r="E726" s="78">
        <v>30</v>
      </c>
      <c r="F726" s="79">
        <f t="shared" si="115"/>
        <v>102.7</v>
      </c>
      <c r="G726" s="79"/>
      <c r="H726" s="172"/>
      <c r="I726" s="81">
        <f t="shared" si="116"/>
        <v>102.7</v>
      </c>
      <c r="J726" s="79"/>
      <c r="K726" s="79"/>
      <c r="L726" s="92"/>
      <c r="M726" s="79"/>
      <c r="N726" s="93"/>
      <c r="O726" s="94">
        <f t="shared" si="113"/>
        <v>102.7</v>
      </c>
    </row>
    <row r="727" spans="1:15" x14ac:dyDescent="0.2">
      <c r="A727" s="164" t="s">
        <v>626</v>
      </c>
      <c r="B727" s="137">
        <v>704</v>
      </c>
      <c r="C727" s="154">
        <f t="shared" si="114"/>
        <v>70.400000000000006</v>
      </c>
      <c r="D727" s="154">
        <v>7</v>
      </c>
      <c r="E727" s="154">
        <v>30</v>
      </c>
      <c r="F727" s="139">
        <f t="shared" si="115"/>
        <v>107.4</v>
      </c>
      <c r="G727" s="139">
        <v>107.4</v>
      </c>
      <c r="H727" s="155">
        <v>45469</v>
      </c>
      <c r="I727" s="220">
        <f t="shared" si="116"/>
        <v>0</v>
      </c>
      <c r="J727" s="138"/>
      <c r="K727" s="233"/>
      <c r="L727" s="101"/>
      <c r="M727" s="49"/>
      <c r="N727" s="54"/>
      <c r="O727" s="102">
        <f t="shared" si="113"/>
        <v>0</v>
      </c>
    </row>
    <row r="728" spans="1:15" x14ac:dyDescent="0.2">
      <c r="A728" s="123" t="s">
        <v>627</v>
      </c>
      <c r="B728" s="37">
        <v>644</v>
      </c>
      <c r="C728" s="38">
        <f>(SUM(B728:B730))*0.1</f>
        <v>120.60000000000001</v>
      </c>
      <c r="D728" s="38">
        <v>7</v>
      </c>
      <c r="E728" s="38">
        <v>60</v>
      </c>
      <c r="F728" s="39">
        <f>SUM(C728:E730)</f>
        <v>187.60000000000002</v>
      </c>
      <c r="G728" s="39">
        <v>187.6</v>
      </c>
      <c r="H728" s="135">
        <v>45471</v>
      </c>
      <c r="I728" s="41">
        <f>SUM(F728-G728)</f>
        <v>2.8421709430404007E-14</v>
      </c>
      <c r="J728" s="178">
        <v>13.55</v>
      </c>
      <c r="K728" s="136">
        <v>0.61</v>
      </c>
      <c r="L728" s="177"/>
      <c r="M728" s="39"/>
      <c r="N728" s="44"/>
      <c r="O728" s="126">
        <f>SUM(I728:N730)</f>
        <v>2.7866597918091429E-14</v>
      </c>
    </row>
    <row r="729" spans="1:15" x14ac:dyDescent="0.2">
      <c r="A729" s="127"/>
      <c r="B729" s="47"/>
      <c r="C729" s="48"/>
      <c r="D729" s="48"/>
      <c r="E729" s="48"/>
      <c r="F729" s="49"/>
      <c r="G729" s="49"/>
      <c r="H729" s="67">
        <v>45471</v>
      </c>
      <c r="I729" s="51"/>
      <c r="J729" s="148">
        <v>-0.16</v>
      </c>
      <c r="K729" s="151"/>
      <c r="L729" s="101"/>
      <c r="M729" s="49"/>
      <c r="N729" s="54"/>
      <c r="O729" s="102"/>
    </row>
    <row r="730" spans="1:15" x14ac:dyDescent="0.2">
      <c r="A730" s="127" t="s">
        <v>628</v>
      </c>
      <c r="B730" s="47">
        <v>562</v>
      </c>
      <c r="C730" s="48"/>
      <c r="D730" s="48"/>
      <c r="E730" s="48"/>
      <c r="F730" s="49"/>
      <c r="G730" s="49"/>
      <c r="H730" s="67">
        <v>45320</v>
      </c>
      <c r="I730" s="51"/>
      <c r="J730" s="49">
        <v>-13.39</v>
      </c>
      <c r="K730" s="53">
        <v>-0.61</v>
      </c>
      <c r="L730" s="196"/>
      <c r="M730" s="59"/>
      <c r="N730" s="64"/>
      <c r="O730" s="130"/>
    </row>
    <row r="731" spans="1:15" x14ac:dyDescent="0.2">
      <c r="A731" s="115" t="s">
        <v>629</v>
      </c>
      <c r="B731" s="116">
        <v>634</v>
      </c>
      <c r="C731" s="117">
        <f t="shared" ref="C731:C737" si="117">SUM(B731*0.1)</f>
        <v>63.400000000000006</v>
      </c>
      <c r="D731" s="117">
        <v>7</v>
      </c>
      <c r="E731" s="117">
        <v>30</v>
      </c>
      <c r="F731" s="118">
        <f t="shared" ref="F731:F737" si="118">SUM(C731:E731)</f>
        <v>100.4</v>
      </c>
      <c r="G731" s="39">
        <v>0.67</v>
      </c>
      <c r="H731" s="135">
        <v>45321</v>
      </c>
      <c r="I731" s="169">
        <f t="shared" ref="I731:I738" si="119">SUM(F731-G731)</f>
        <v>99.73</v>
      </c>
      <c r="J731" s="178">
        <v>99.84</v>
      </c>
      <c r="K731" s="178">
        <v>4.49</v>
      </c>
      <c r="L731" s="70"/>
      <c r="M731" s="71"/>
      <c r="O731" s="83">
        <f>SUM(I731:N732)</f>
        <v>99.73</v>
      </c>
    </row>
    <row r="732" spans="1:15" x14ac:dyDescent="0.2">
      <c r="A732" s="179"/>
      <c r="B732" s="85"/>
      <c r="C732" s="86"/>
      <c r="D732" s="86"/>
      <c r="E732" s="86"/>
      <c r="F732" s="87"/>
      <c r="G732" s="87"/>
      <c r="H732" s="180">
        <v>45321</v>
      </c>
      <c r="I732" s="89"/>
      <c r="J732" s="98">
        <v>-99.84</v>
      </c>
      <c r="K732" s="98">
        <v>-4.49</v>
      </c>
      <c r="L732" s="70"/>
      <c r="M732" s="71"/>
      <c r="O732" s="83"/>
    </row>
    <row r="733" spans="1:15" x14ac:dyDescent="0.2">
      <c r="A733" s="95" t="s">
        <v>630</v>
      </c>
      <c r="B733" s="96">
        <v>678</v>
      </c>
      <c r="C733" s="97">
        <f t="shared" si="117"/>
        <v>67.8</v>
      </c>
      <c r="D733" s="98">
        <v>7</v>
      </c>
      <c r="E733" s="98">
        <v>30</v>
      </c>
      <c r="F733" s="98">
        <f t="shared" si="118"/>
        <v>104.8</v>
      </c>
      <c r="G733" s="59">
        <v>104.8</v>
      </c>
      <c r="H733" s="302">
        <v>45470</v>
      </c>
      <c r="I733" s="61">
        <f>SUM(F733-G733)</f>
        <v>0</v>
      </c>
      <c r="J733" s="59"/>
      <c r="K733" s="63"/>
      <c r="L733" s="143"/>
      <c r="M733" s="139"/>
      <c r="N733" s="144"/>
      <c r="O733" s="221">
        <f t="shared" si="113"/>
        <v>0</v>
      </c>
    </row>
    <row r="734" spans="1:15" x14ac:dyDescent="0.2">
      <c r="A734" s="103" t="s">
        <v>631</v>
      </c>
      <c r="B734" s="1">
        <v>614</v>
      </c>
      <c r="C734" s="106">
        <f t="shared" si="117"/>
        <v>61.400000000000006</v>
      </c>
      <c r="D734" s="106">
        <v>7</v>
      </c>
      <c r="E734" s="106">
        <v>30</v>
      </c>
      <c r="F734" s="71">
        <f t="shared" si="118"/>
        <v>98.4</v>
      </c>
      <c r="G734" s="71"/>
      <c r="H734" s="232"/>
      <c r="I734" s="132">
        <f t="shared" si="119"/>
        <v>98.4</v>
      </c>
      <c r="J734" s="71"/>
      <c r="K734" s="71"/>
      <c r="L734" s="70"/>
      <c r="M734" s="71"/>
      <c r="O734" s="83">
        <f t="shared" si="113"/>
        <v>98.4</v>
      </c>
    </row>
    <row r="735" spans="1:15" x14ac:dyDescent="0.2">
      <c r="A735" s="158" t="s">
        <v>632</v>
      </c>
      <c r="B735" s="171">
        <v>603</v>
      </c>
      <c r="C735" s="78">
        <f t="shared" si="117"/>
        <v>60.300000000000004</v>
      </c>
      <c r="D735" s="231">
        <v>7</v>
      </c>
      <c r="E735" s="176">
        <v>30</v>
      </c>
      <c r="F735" s="79">
        <f t="shared" si="118"/>
        <v>97.300000000000011</v>
      </c>
      <c r="G735" s="176"/>
      <c r="H735" s="172"/>
      <c r="I735" s="219">
        <f t="shared" si="119"/>
        <v>97.300000000000011</v>
      </c>
      <c r="J735" s="299">
        <v>0.64</v>
      </c>
      <c r="K735" s="299">
        <v>0.03</v>
      </c>
      <c r="L735" s="92"/>
      <c r="M735" s="299">
        <v>7</v>
      </c>
      <c r="N735" s="93"/>
      <c r="O735" s="94">
        <f t="shared" si="113"/>
        <v>104.97000000000001</v>
      </c>
    </row>
    <row r="736" spans="1:15" x14ac:dyDescent="0.2">
      <c r="A736" s="56" t="s">
        <v>633</v>
      </c>
      <c r="B736" s="85">
        <v>575</v>
      </c>
      <c r="C736" s="86">
        <f t="shared" si="117"/>
        <v>57.5</v>
      </c>
      <c r="D736" s="86">
        <v>7</v>
      </c>
      <c r="E736" s="86">
        <v>30</v>
      </c>
      <c r="F736" s="87">
        <f t="shared" si="118"/>
        <v>94.5</v>
      </c>
      <c r="G736" s="87"/>
      <c r="H736" s="207"/>
      <c r="I736" s="209">
        <f t="shared" si="119"/>
        <v>94.5</v>
      </c>
      <c r="J736" s="52">
        <v>-5.5</v>
      </c>
      <c r="K736" s="71"/>
      <c r="L736" s="70"/>
      <c r="M736" s="71"/>
      <c r="O736" s="83">
        <f t="shared" si="113"/>
        <v>89</v>
      </c>
    </row>
    <row r="737" spans="1:15" x14ac:dyDescent="0.2">
      <c r="A737" s="225" t="s">
        <v>634</v>
      </c>
      <c r="B737" s="171">
        <v>902</v>
      </c>
      <c r="C737" s="78">
        <f t="shared" si="117"/>
        <v>90.2</v>
      </c>
      <c r="D737" s="78">
        <v>7</v>
      </c>
      <c r="E737" s="78">
        <v>30</v>
      </c>
      <c r="F737" s="79">
        <f t="shared" si="118"/>
        <v>127.2</v>
      </c>
      <c r="G737" s="79"/>
      <c r="H737" s="172"/>
      <c r="I737" s="81">
        <f t="shared" si="119"/>
        <v>127.2</v>
      </c>
      <c r="J737" s="79"/>
      <c r="K737" s="79"/>
      <c r="L737" s="92"/>
      <c r="M737" s="79"/>
      <c r="N737" s="93"/>
      <c r="O737" s="94">
        <f t="shared" si="113"/>
        <v>127.2</v>
      </c>
    </row>
    <row r="738" spans="1:15" x14ac:dyDescent="0.2">
      <c r="A738" s="103" t="s">
        <v>635</v>
      </c>
      <c r="B738" s="160">
        <v>600</v>
      </c>
      <c r="C738" s="104">
        <f>(SUM(B738:B739))*0.1</f>
        <v>116.5</v>
      </c>
      <c r="D738" s="106">
        <v>7</v>
      </c>
      <c r="E738" s="104">
        <v>60</v>
      </c>
      <c r="F738" s="106">
        <f>SUM(C738:E739)</f>
        <v>183.5</v>
      </c>
      <c r="G738" s="106"/>
      <c r="H738" s="22"/>
      <c r="I738" s="132">
        <f t="shared" si="119"/>
        <v>183.5</v>
      </c>
      <c r="J738" s="106"/>
      <c r="K738" s="106"/>
      <c r="L738" s="70"/>
      <c r="M738" s="106"/>
      <c r="O738" s="83">
        <f>SUM(I738:N739)</f>
        <v>183.5</v>
      </c>
    </row>
    <row r="739" spans="1:15" x14ac:dyDescent="0.2">
      <c r="A739" s="179" t="s">
        <v>636</v>
      </c>
      <c r="B739" s="192">
        <v>565</v>
      </c>
      <c r="C739" s="234"/>
      <c r="D739" s="234"/>
      <c r="E739" s="90"/>
      <c r="F739" s="90"/>
      <c r="G739" s="90"/>
      <c r="H739" s="207"/>
      <c r="I739" s="89"/>
      <c r="J739" s="90"/>
      <c r="K739" s="90"/>
      <c r="L739" s="70"/>
      <c r="M739" s="106"/>
      <c r="O739" s="83"/>
    </row>
    <row r="740" spans="1:15" x14ac:dyDescent="0.2">
      <c r="A740" s="195" t="s">
        <v>637</v>
      </c>
      <c r="B740" s="47">
        <v>707</v>
      </c>
      <c r="C740" s="48">
        <f t="shared" ref="C740:C761" si="120">SUM(B740*0.1)</f>
        <v>70.7</v>
      </c>
      <c r="D740" s="48">
        <v>7</v>
      </c>
      <c r="E740" s="48">
        <v>30</v>
      </c>
      <c r="F740" s="49">
        <f>SUM(C740:E740)</f>
        <v>107.7</v>
      </c>
      <c r="G740" s="49">
        <v>107.7</v>
      </c>
      <c r="H740" s="50">
        <v>45470</v>
      </c>
      <c r="I740" s="41">
        <f>SUM(F740-G740)</f>
        <v>0</v>
      </c>
      <c r="J740" s="39"/>
      <c r="K740" s="43"/>
      <c r="L740" s="143"/>
      <c r="M740" s="139"/>
      <c r="N740" s="144"/>
      <c r="O740" s="221">
        <f t="shared" si="113"/>
        <v>0</v>
      </c>
    </row>
    <row r="741" spans="1:15" x14ac:dyDescent="0.2">
      <c r="A741" s="164" t="s">
        <v>638</v>
      </c>
      <c r="B741" s="153">
        <v>851</v>
      </c>
      <c r="C741" s="154">
        <f t="shared" si="120"/>
        <v>85.100000000000009</v>
      </c>
      <c r="D741" s="154">
        <v>7</v>
      </c>
      <c r="E741" s="154">
        <v>30</v>
      </c>
      <c r="F741" s="139">
        <f t="shared" ref="F741:F761" si="121">SUM(C741:E741)</f>
        <v>122.10000000000001</v>
      </c>
      <c r="G741" s="139">
        <v>122.1</v>
      </c>
      <c r="H741" s="140">
        <v>45468</v>
      </c>
      <c r="I741" s="220">
        <f t="shared" ref="I741:I763" si="122">SUM(F741-G741)</f>
        <v>1.4210854715202004E-14</v>
      </c>
      <c r="J741" s="139"/>
      <c r="K741" s="142"/>
      <c r="L741" s="101"/>
      <c r="M741" s="49"/>
      <c r="N741" s="54"/>
      <c r="O741" s="102">
        <f t="shared" si="113"/>
        <v>1.4210854715202004E-14</v>
      </c>
    </row>
    <row r="742" spans="1:15" x14ac:dyDescent="0.2">
      <c r="A742" s="66" t="s">
        <v>639</v>
      </c>
      <c r="B742" s="47">
        <v>803</v>
      </c>
      <c r="C742" s="48">
        <f t="shared" si="120"/>
        <v>80.300000000000011</v>
      </c>
      <c r="D742" s="48">
        <v>7</v>
      </c>
      <c r="E742" s="48">
        <v>30</v>
      </c>
      <c r="F742" s="49">
        <f t="shared" si="121"/>
        <v>117.30000000000001</v>
      </c>
      <c r="G742" s="49">
        <v>117.27</v>
      </c>
      <c r="H742" s="67">
        <v>45471</v>
      </c>
      <c r="I742" s="68">
        <f t="shared" si="122"/>
        <v>3.0000000000015348E-2</v>
      </c>
      <c r="J742" s="49">
        <v>0.99</v>
      </c>
      <c r="K742" s="49">
        <v>0.04</v>
      </c>
      <c r="L742" s="108"/>
      <c r="M742" s="118"/>
      <c r="N742" s="109"/>
      <c r="O742" s="201">
        <f>SUM(I742:N743)</f>
        <v>3.0000000000015382E-2</v>
      </c>
    </row>
    <row r="743" spans="1:15" x14ac:dyDescent="0.2">
      <c r="A743" s="66"/>
      <c r="B743" s="47"/>
      <c r="C743" s="48"/>
      <c r="D743" s="48"/>
      <c r="E743" s="48"/>
      <c r="F743" s="49"/>
      <c r="G743" s="49"/>
      <c r="H743" s="67">
        <v>45471</v>
      </c>
      <c r="I743" s="68"/>
      <c r="J743" s="49">
        <v>-0.99</v>
      </c>
      <c r="K743" s="49">
        <v>-0.04</v>
      </c>
      <c r="L743" s="73"/>
      <c r="M743" s="87"/>
      <c r="N743" s="74"/>
      <c r="O743" s="75"/>
    </row>
    <row r="744" spans="1:15" x14ac:dyDescent="0.2">
      <c r="A744" s="223" t="s">
        <v>640</v>
      </c>
      <c r="B744" s="185">
        <v>736</v>
      </c>
      <c r="C744" s="224">
        <f t="shared" si="120"/>
        <v>73.600000000000009</v>
      </c>
      <c r="D744" s="224">
        <v>7</v>
      </c>
      <c r="E744" s="121">
        <v>30</v>
      </c>
      <c r="F744" s="121">
        <f t="shared" si="121"/>
        <v>110.60000000000001</v>
      </c>
      <c r="G744" s="121"/>
      <c r="H744" s="168"/>
      <c r="I744" s="120">
        <f t="shared" si="122"/>
        <v>110.60000000000001</v>
      </c>
      <c r="J744" s="42">
        <v>-3.32</v>
      </c>
      <c r="K744" s="118"/>
      <c r="L744" s="70"/>
      <c r="M744" s="106"/>
      <c r="O744" s="83">
        <f t="shared" si="113"/>
        <v>107.28000000000002</v>
      </c>
    </row>
    <row r="745" spans="1:15" x14ac:dyDescent="0.2">
      <c r="A745" s="229" t="s">
        <v>641</v>
      </c>
      <c r="B745" s="171">
        <v>858</v>
      </c>
      <c r="C745" s="162">
        <f t="shared" si="120"/>
        <v>85.800000000000011</v>
      </c>
      <c r="D745" s="162">
        <v>7</v>
      </c>
      <c r="E745" s="162">
        <v>30</v>
      </c>
      <c r="F745" s="162">
        <f t="shared" si="121"/>
        <v>122.80000000000001</v>
      </c>
      <c r="G745" s="162"/>
      <c r="H745" s="172"/>
      <c r="I745" s="81">
        <f t="shared" si="122"/>
        <v>122.80000000000001</v>
      </c>
      <c r="J745" s="162"/>
      <c r="K745" s="162"/>
      <c r="L745" s="92"/>
      <c r="M745" s="162"/>
      <c r="N745" s="93"/>
      <c r="O745" s="94">
        <f t="shared" si="113"/>
        <v>122.80000000000001</v>
      </c>
    </row>
    <row r="746" spans="1:15" x14ac:dyDescent="0.2">
      <c r="A746" s="146" t="s">
        <v>642</v>
      </c>
      <c r="B746" s="1">
        <v>617</v>
      </c>
      <c r="C746" s="104">
        <f t="shared" si="120"/>
        <v>61.7</v>
      </c>
      <c r="D746" s="104">
        <v>7</v>
      </c>
      <c r="E746" s="104">
        <v>30</v>
      </c>
      <c r="F746" s="71">
        <f t="shared" si="121"/>
        <v>98.7</v>
      </c>
      <c r="G746" s="71"/>
      <c r="H746" s="22"/>
      <c r="I746" s="132">
        <f t="shared" si="122"/>
        <v>98.7</v>
      </c>
      <c r="J746" s="52">
        <v>-0.12</v>
      </c>
      <c r="K746" s="71"/>
      <c r="L746" s="70"/>
      <c r="M746" s="159">
        <v>7</v>
      </c>
      <c r="O746" s="83">
        <f t="shared" si="113"/>
        <v>105.58</v>
      </c>
    </row>
    <row r="747" spans="1:15" x14ac:dyDescent="0.2">
      <c r="A747" s="115" t="s">
        <v>643</v>
      </c>
      <c r="B747" s="185">
        <v>600</v>
      </c>
      <c r="C747" s="117">
        <f t="shared" si="120"/>
        <v>60</v>
      </c>
      <c r="D747" s="224">
        <v>7</v>
      </c>
      <c r="E747" s="117">
        <v>30</v>
      </c>
      <c r="F747" s="118">
        <f t="shared" si="121"/>
        <v>97</v>
      </c>
      <c r="G747" s="121"/>
      <c r="H747" s="168"/>
      <c r="I747" s="244">
        <f t="shared" si="122"/>
        <v>97</v>
      </c>
      <c r="J747" s="121"/>
      <c r="K747" s="121"/>
      <c r="L747" s="92"/>
      <c r="M747" s="162"/>
      <c r="N747" s="93"/>
      <c r="O747" s="94">
        <f t="shared" si="113"/>
        <v>97</v>
      </c>
    </row>
    <row r="748" spans="1:15" x14ac:dyDescent="0.2">
      <c r="A748" s="228" t="s">
        <v>644</v>
      </c>
      <c r="B748" s="153">
        <v>600</v>
      </c>
      <c r="C748" s="154">
        <f t="shared" si="120"/>
        <v>60</v>
      </c>
      <c r="D748" s="154">
        <v>7</v>
      </c>
      <c r="E748" s="154">
        <v>30</v>
      </c>
      <c r="F748" s="139">
        <f t="shared" si="121"/>
        <v>97</v>
      </c>
      <c r="G748" s="139">
        <v>97</v>
      </c>
      <c r="H748" s="140">
        <v>45468</v>
      </c>
      <c r="I748" s="220">
        <f t="shared" si="122"/>
        <v>0</v>
      </c>
      <c r="J748" s="139"/>
      <c r="K748" s="142"/>
      <c r="L748" s="101"/>
      <c r="M748" s="49"/>
      <c r="N748" s="54"/>
      <c r="O748" s="102">
        <f t="shared" si="113"/>
        <v>0</v>
      </c>
    </row>
    <row r="749" spans="1:15" x14ac:dyDescent="0.2">
      <c r="A749" s="195" t="s">
        <v>645</v>
      </c>
      <c r="B749" s="47">
        <v>600</v>
      </c>
      <c r="C749" s="48">
        <f t="shared" si="120"/>
        <v>60</v>
      </c>
      <c r="D749" s="48">
        <v>7</v>
      </c>
      <c r="E749" s="48">
        <v>30</v>
      </c>
      <c r="F749" s="49">
        <f t="shared" si="121"/>
        <v>97</v>
      </c>
      <c r="G749" s="49">
        <v>20</v>
      </c>
      <c r="H749" s="67">
        <v>46199</v>
      </c>
      <c r="I749" s="51">
        <f t="shared" si="122"/>
        <v>77</v>
      </c>
      <c r="J749" s="49">
        <v>-77</v>
      </c>
      <c r="K749" s="53"/>
      <c r="L749" s="177"/>
      <c r="M749" s="39"/>
      <c r="N749" s="44"/>
      <c r="O749" s="126">
        <f>SUM(I749:N750)</f>
        <v>0</v>
      </c>
    </row>
    <row r="750" spans="1:15" x14ac:dyDescent="0.2">
      <c r="A750" s="195"/>
      <c r="B750" s="47"/>
      <c r="C750" s="48"/>
      <c r="D750" s="48"/>
      <c r="E750" s="48"/>
      <c r="F750" s="49"/>
      <c r="G750" s="49"/>
      <c r="H750" s="206" t="s">
        <v>29</v>
      </c>
      <c r="I750" s="51">
        <v>-77</v>
      </c>
      <c r="J750" s="49">
        <v>77</v>
      </c>
      <c r="K750" s="53"/>
      <c r="L750" s="196"/>
      <c r="M750" s="59"/>
      <c r="N750" s="64"/>
      <c r="O750" s="130"/>
    </row>
    <row r="751" spans="1:15" x14ac:dyDescent="0.2">
      <c r="A751" s="36" t="s">
        <v>646</v>
      </c>
      <c r="B751" s="37">
        <v>645</v>
      </c>
      <c r="C751" s="38">
        <f t="shared" si="120"/>
        <v>64.5</v>
      </c>
      <c r="D751" s="38">
        <v>7</v>
      </c>
      <c r="E751" s="38">
        <v>30</v>
      </c>
      <c r="F751" s="39">
        <f t="shared" si="121"/>
        <v>101.5</v>
      </c>
      <c r="G751" s="39">
        <v>100</v>
      </c>
      <c r="H751" s="186">
        <v>45440</v>
      </c>
      <c r="I751" s="178">
        <f t="shared" si="122"/>
        <v>1.5</v>
      </c>
      <c r="J751" s="42">
        <v>-8.5</v>
      </c>
      <c r="K751" s="43"/>
      <c r="L751" s="101"/>
      <c r="M751" s="49"/>
      <c r="N751" s="54"/>
      <c r="O751" s="55">
        <f>SUM(I751:N752)</f>
        <v>-7</v>
      </c>
    </row>
    <row r="752" spans="1:15" x14ac:dyDescent="0.2">
      <c r="A752" s="56"/>
      <c r="B752" s="57"/>
      <c r="C752" s="58"/>
      <c r="D752" s="58"/>
      <c r="E752" s="58"/>
      <c r="F752" s="59"/>
      <c r="G752" s="59"/>
      <c r="H752" s="197" t="s">
        <v>29</v>
      </c>
      <c r="I752" s="98">
        <v>-1.5</v>
      </c>
      <c r="J752" s="62">
        <v>1.5</v>
      </c>
      <c r="K752" s="63"/>
      <c r="L752" s="101"/>
      <c r="M752" s="49"/>
      <c r="N752" s="54"/>
      <c r="O752" s="55"/>
    </row>
    <row r="753" spans="1:15" x14ac:dyDescent="0.2">
      <c r="A753" s="198" t="s">
        <v>647</v>
      </c>
      <c r="B753" s="160">
        <v>600</v>
      </c>
      <c r="C753" s="174">
        <f t="shared" si="120"/>
        <v>60</v>
      </c>
      <c r="D753" s="174">
        <v>7</v>
      </c>
      <c r="E753" s="104">
        <v>30</v>
      </c>
      <c r="F753" s="71">
        <f t="shared" si="121"/>
        <v>97</v>
      </c>
      <c r="G753" s="49">
        <v>0.33</v>
      </c>
      <c r="H753" s="50">
        <v>45316</v>
      </c>
      <c r="I753" s="120">
        <f t="shared" si="122"/>
        <v>96.67</v>
      </c>
      <c r="J753" s="39">
        <v>97</v>
      </c>
      <c r="K753" s="39">
        <v>7.67</v>
      </c>
      <c r="L753" s="108"/>
      <c r="M753" s="118"/>
      <c r="N753" s="109"/>
      <c r="O753" s="110">
        <f>SUM(I753:N754)</f>
        <v>96.67</v>
      </c>
    </row>
    <row r="754" spans="1:15" x14ac:dyDescent="0.2">
      <c r="A754" s="248"/>
      <c r="B754" s="192"/>
      <c r="C754" s="234"/>
      <c r="D754" s="234"/>
      <c r="E754" s="86"/>
      <c r="F754" s="87"/>
      <c r="G754" s="87"/>
      <c r="H754" s="99">
        <v>45316</v>
      </c>
      <c r="I754" s="112"/>
      <c r="J754" s="59">
        <v>-97</v>
      </c>
      <c r="K754" s="59">
        <v>-7.67</v>
      </c>
      <c r="L754" s="73"/>
      <c r="M754" s="87"/>
      <c r="N754" s="74"/>
      <c r="O754" s="114"/>
    </row>
    <row r="755" spans="1:15" x14ac:dyDescent="0.2">
      <c r="A755" s="182" t="s">
        <v>648</v>
      </c>
      <c r="B755" s="85">
        <v>600</v>
      </c>
      <c r="C755" s="86">
        <f t="shared" si="120"/>
        <v>60</v>
      </c>
      <c r="D755" s="86">
        <v>7</v>
      </c>
      <c r="E755" s="86">
        <v>30</v>
      </c>
      <c r="F755" s="87">
        <f t="shared" si="121"/>
        <v>97</v>
      </c>
      <c r="G755" s="87"/>
      <c r="H755" s="88"/>
      <c r="I755" s="89">
        <f t="shared" si="122"/>
        <v>97</v>
      </c>
      <c r="J755" s="87"/>
      <c r="K755" s="62">
        <v>0.69</v>
      </c>
      <c r="L755" s="70"/>
      <c r="M755" s="71"/>
      <c r="O755" s="83">
        <f t="shared" si="113"/>
        <v>97.69</v>
      </c>
    </row>
    <row r="756" spans="1:15" x14ac:dyDescent="0.2">
      <c r="A756" s="103" t="s">
        <v>649</v>
      </c>
      <c r="B756" s="1">
        <v>596</v>
      </c>
      <c r="C756" s="104">
        <f t="shared" si="120"/>
        <v>59.6</v>
      </c>
      <c r="D756" s="104">
        <v>7</v>
      </c>
      <c r="E756" s="104">
        <v>30</v>
      </c>
      <c r="F756" s="71">
        <f t="shared" si="121"/>
        <v>96.6</v>
      </c>
      <c r="G756" s="49">
        <v>0.39</v>
      </c>
      <c r="H756" s="67">
        <v>45364</v>
      </c>
      <c r="I756" s="132">
        <f t="shared" si="122"/>
        <v>96.21</v>
      </c>
      <c r="J756" s="49">
        <v>97</v>
      </c>
      <c r="K756" s="148">
        <v>9.61</v>
      </c>
      <c r="L756" s="108"/>
      <c r="M756" s="39">
        <v>7</v>
      </c>
      <c r="N756" s="109"/>
      <c r="O756" s="110">
        <f>SUM(I756:N758)</f>
        <v>96.21</v>
      </c>
    </row>
    <row r="757" spans="1:15" x14ac:dyDescent="0.2">
      <c r="A757" s="103"/>
      <c r="B757" s="1"/>
      <c r="C757" s="104"/>
      <c r="D757" s="104"/>
      <c r="E757" s="104"/>
      <c r="F757" s="71"/>
      <c r="G757" s="71"/>
      <c r="H757" s="67">
        <v>45364</v>
      </c>
      <c r="I757" s="132"/>
      <c r="J757" s="49">
        <v>-97</v>
      </c>
      <c r="K757" s="148">
        <v>-9.61</v>
      </c>
      <c r="L757" s="70"/>
      <c r="M757" s="49"/>
      <c r="O757" s="83"/>
    </row>
    <row r="758" spans="1:15" x14ac:dyDescent="0.2">
      <c r="A758" s="103"/>
      <c r="B758" s="1"/>
      <c r="C758" s="104"/>
      <c r="D758" s="104"/>
      <c r="E758" s="104"/>
      <c r="F758" s="71"/>
      <c r="G758" s="71"/>
      <c r="H758" s="67">
        <v>45372</v>
      </c>
      <c r="I758" s="132"/>
      <c r="J758" s="49"/>
      <c r="K758" s="148"/>
      <c r="L758" s="73"/>
      <c r="M758" s="59">
        <v>-7</v>
      </c>
      <c r="N758" s="74"/>
      <c r="O758" s="114"/>
    </row>
    <row r="759" spans="1:15" x14ac:dyDescent="0.2">
      <c r="A759" s="158" t="s">
        <v>650</v>
      </c>
      <c r="B759" s="77">
        <v>600</v>
      </c>
      <c r="C759" s="78">
        <f t="shared" si="120"/>
        <v>60</v>
      </c>
      <c r="D759" s="78">
        <v>7</v>
      </c>
      <c r="E759" s="162">
        <v>30</v>
      </c>
      <c r="F759" s="79">
        <f t="shared" si="121"/>
        <v>97</v>
      </c>
      <c r="G759" s="79"/>
      <c r="H759" s="80"/>
      <c r="I759" s="81">
        <f t="shared" si="122"/>
        <v>97</v>
      </c>
      <c r="J759" s="173">
        <v>0.78</v>
      </c>
      <c r="K759" s="173">
        <v>1.8</v>
      </c>
      <c r="L759" s="70"/>
      <c r="M759" s="71"/>
      <c r="O759" s="83">
        <f t="shared" si="113"/>
        <v>99.58</v>
      </c>
    </row>
    <row r="760" spans="1:15" x14ac:dyDescent="0.2">
      <c r="A760" s="167" t="s">
        <v>651</v>
      </c>
      <c r="B760" s="116">
        <v>775</v>
      </c>
      <c r="C760" s="117">
        <f t="shared" si="120"/>
        <v>77.5</v>
      </c>
      <c r="D760" s="117">
        <v>7</v>
      </c>
      <c r="E760" s="117">
        <v>30</v>
      </c>
      <c r="F760" s="118">
        <f t="shared" si="121"/>
        <v>114.5</v>
      </c>
      <c r="G760" s="118"/>
      <c r="H760" s="119"/>
      <c r="I760" s="169">
        <f t="shared" si="122"/>
        <v>114.5</v>
      </c>
      <c r="J760" s="118"/>
      <c r="K760" s="194">
        <v>0.76</v>
      </c>
      <c r="L760" s="92"/>
      <c r="M760" s="79"/>
      <c r="N760" s="93"/>
      <c r="O760" s="94">
        <f t="shared" si="113"/>
        <v>115.26</v>
      </c>
    </row>
    <row r="761" spans="1:15" x14ac:dyDescent="0.2">
      <c r="A761" s="243" t="s">
        <v>652</v>
      </c>
      <c r="B761" s="116">
        <v>1053</v>
      </c>
      <c r="C761" s="121">
        <f t="shared" si="120"/>
        <v>105.30000000000001</v>
      </c>
      <c r="D761" s="121">
        <v>7</v>
      </c>
      <c r="E761" s="121">
        <v>30</v>
      </c>
      <c r="F761" s="118">
        <f t="shared" si="121"/>
        <v>142.30000000000001</v>
      </c>
      <c r="G761" s="118"/>
      <c r="H761" s="168"/>
      <c r="I761" s="120">
        <f t="shared" si="122"/>
        <v>142.30000000000001</v>
      </c>
      <c r="J761" s="39">
        <v>142.30000000000001</v>
      </c>
      <c r="K761" s="39">
        <v>6.47</v>
      </c>
      <c r="L761" s="70"/>
      <c r="M761" s="71"/>
      <c r="O761" s="83">
        <f>SUM(I761:N762)</f>
        <v>142.30000000000004</v>
      </c>
    </row>
    <row r="762" spans="1:15" x14ac:dyDescent="0.2">
      <c r="A762" s="248"/>
      <c r="B762" s="85"/>
      <c r="C762" s="90"/>
      <c r="D762" s="90"/>
      <c r="E762" s="90"/>
      <c r="F762" s="87"/>
      <c r="G762" s="87"/>
      <c r="H762" s="99">
        <v>45315</v>
      </c>
      <c r="I762" s="112"/>
      <c r="J762" s="59">
        <v>-142.30000000000001</v>
      </c>
      <c r="K762" s="59">
        <v>-6.47</v>
      </c>
      <c r="L762" s="70"/>
      <c r="M762" s="71"/>
      <c r="O762" s="83"/>
    </row>
    <row r="763" spans="1:15" x14ac:dyDescent="0.2">
      <c r="A763" s="66" t="s">
        <v>653</v>
      </c>
      <c r="B763" s="303">
        <v>1103</v>
      </c>
      <c r="C763" s="174">
        <f>(SUM(B763:B764))*0.1</f>
        <v>157.5</v>
      </c>
      <c r="D763" s="174">
        <v>7</v>
      </c>
      <c r="E763" s="193">
        <v>30</v>
      </c>
      <c r="F763" s="193">
        <f>SUM(C763:E764)-60</f>
        <v>134.5</v>
      </c>
      <c r="G763" s="193"/>
      <c r="H763" s="131"/>
      <c r="I763" s="209">
        <f t="shared" si="122"/>
        <v>134.5</v>
      </c>
      <c r="J763" s="106"/>
      <c r="K763" s="175">
        <v>2.73</v>
      </c>
      <c r="L763" s="108"/>
      <c r="M763" s="118"/>
      <c r="N763" s="109"/>
      <c r="O763" s="110">
        <f>SUM(I763:N764)</f>
        <v>137.22999999999999</v>
      </c>
    </row>
    <row r="764" spans="1:15" x14ac:dyDescent="0.2">
      <c r="A764" s="66" t="s">
        <v>654</v>
      </c>
      <c r="B764" s="1">
        <v>472</v>
      </c>
      <c r="C764" s="174"/>
      <c r="D764" s="174"/>
      <c r="E764" s="193"/>
      <c r="F764" s="193"/>
      <c r="G764" s="193"/>
      <c r="H764" s="131"/>
      <c r="I764" s="209"/>
      <c r="J764" s="193"/>
      <c r="K764" s="175"/>
      <c r="L764" s="73"/>
      <c r="M764" s="87"/>
      <c r="N764" s="74"/>
      <c r="O764" s="114"/>
    </row>
    <row r="765" spans="1:15" x14ac:dyDescent="0.2">
      <c r="A765" s="115" t="s">
        <v>655</v>
      </c>
      <c r="B765" s="185">
        <v>750</v>
      </c>
      <c r="C765" s="224">
        <f>SUM(B765*0.1)</f>
        <v>75</v>
      </c>
      <c r="D765" s="224">
        <v>7</v>
      </c>
      <c r="E765" s="247">
        <v>30</v>
      </c>
      <c r="F765" s="118">
        <f>SUM(C765:E765)</f>
        <v>112</v>
      </c>
      <c r="G765" s="118"/>
      <c r="H765" s="168"/>
      <c r="I765" s="244">
        <f>SUM(F765-G765)</f>
        <v>112</v>
      </c>
      <c r="J765" s="178">
        <v>112</v>
      </c>
      <c r="K765" s="39">
        <v>10.25</v>
      </c>
      <c r="L765" s="70"/>
      <c r="M765" s="71"/>
      <c r="O765" s="83">
        <f>SUM(I765:N766)</f>
        <v>112</v>
      </c>
    </row>
    <row r="766" spans="1:15" x14ac:dyDescent="0.2">
      <c r="A766" s="179"/>
      <c r="B766" s="192"/>
      <c r="C766" s="234"/>
      <c r="D766" s="234"/>
      <c r="E766" s="241"/>
      <c r="F766" s="87"/>
      <c r="G766" s="87"/>
      <c r="H766" s="99">
        <v>45334</v>
      </c>
      <c r="I766" s="237"/>
      <c r="J766" s="98">
        <v>-112</v>
      </c>
      <c r="K766" s="59">
        <v>-10.25</v>
      </c>
      <c r="L766" s="70"/>
      <c r="M766" s="71"/>
      <c r="O766" s="83"/>
    </row>
    <row r="767" spans="1:15" x14ac:dyDescent="0.2">
      <c r="A767" s="103" t="s">
        <v>656</v>
      </c>
      <c r="B767" s="160">
        <v>750</v>
      </c>
      <c r="C767" s="106">
        <f>(SUM(B767:B768))*0.1</f>
        <v>152.5</v>
      </c>
      <c r="D767" s="106">
        <v>7</v>
      </c>
      <c r="E767" s="106">
        <v>60</v>
      </c>
      <c r="F767" s="106">
        <f>SUM(C767:E768)</f>
        <v>219.5</v>
      </c>
      <c r="G767" s="106"/>
      <c r="H767" s="131"/>
      <c r="I767" s="132">
        <f>SUM(F767-G767)</f>
        <v>219.5</v>
      </c>
      <c r="J767" s="71"/>
      <c r="K767" s="71"/>
      <c r="L767" s="108"/>
      <c r="M767" s="118"/>
      <c r="N767" s="109"/>
      <c r="O767" s="110">
        <f>SUM(I767:N768)</f>
        <v>219.5</v>
      </c>
    </row>
    <row r="768" spans="1:15" x14ac:dyDescent="0.2">
      <c r="A768" s="179" t="s">
        <v>657</v>
      </c>
      <c r="B768" s="192">
        <v>775</v>
      </c>
      <c r="C768" s="106"/>
      <c r="D768" s="234"/>
      <c r="E768" s="106"/>
      <c r="F768" s="106"/>
      <c r="G768" s="106"/>
      <c r="H768" s="131"/>
      <c r="I768" s="132"/>
      <c r="J768" s="106"/>
      <c r="K768" s="106"/>
      <c r="L768" s="73"/>
      <c r="M768" s="87"/>
      <c r="N768" s="74"/>
      <c r="O768" s="114"/>
    </row>
    <row r="769" spans="1:15" x14ac:dyDescent="0.2">
      <c r="A769" s="134" t="s">
        <v>658</v>
      </c>
      <c r="B769" s="37">
        <v>623</v>
      </c>
      <c r="C769" s="38">
        <f t="shared" ref="C769:C775" si="123">SUM(B769*0.1)</f>
        <v>62.300000000000004</v>
      </c>
      <c r="D769" s="38">
        <v>7</v>
      </c>
      <c r="E769" s="38">
        <v>30</v>
      </c>
      <c r="F769" s="39">
        <f t="shared" ref="F769:F775" si="124">SUM(C769:E769)</f>
        <v>99.300000000000011</v>
      </c>
      <c r="G769" s="39">
        <v>99.3</v>
      </c>
      <c r="H769" s="135">
        <v>45463</v>
      </c>
      <c r="I769" s="125">
        <f>SUM(F769-G769)</f>
        <v>1.4210854715202004E-14</v>
      </c>
      <c r="J769" s="39"/>
      <c r="K769" s="43"/>
      <c r="L769" s="101"/>
      <c r="M769" s="49"/>
      <c r="N769" s="54"/>
      <c r="O769" s="102">
        <f t="shared" si="113"/>
        <v>1.4210854715202004E-14</v>
      </c>
    </row>
    <row r="770" spans="1:15" x14ac:dyDescent="0.2">
      <c r="A770" s="167" t="s">
        <v>659</v>
      </c>
      <c r="B770" s="116">
        <v>612</v>
      </c>
      <c r="C770" s="117">
        <f t="shared" si="123"/>
        <v>61.2</v>
      </c>
      <c r="D770" s="117">
        <v>7</v>
      </c>
      <c r="E770" s="117">
        <v>30</v>
      </c>
      <c r="F770" s="118">
        <f t="shared" si="124"/>
        <v>98.2</v>
      </c>
      <c r="G770" s="118"/>
      <c r="H770" s="119"/>
      <c r="I770" s="169">
        <f>SUM(F770-G770)</f>
        <v>98.2</v>
      </c>
      <c r="J770" s="194">
        <v>98.2</v>
      </c>
      <c r="K770" s="194">
        <v>4.42</v>
      </c>
      <c r="L770" s="92"/>
      <c r="M770" s="162"/>
      <c r="N770" s="93"/>
      <c r="O770" s="94">
        <f t="shared" si="113"/>
        <v>200.82</v>
      </c>
    </row>
    <row r="771" spans="1:15" x14ac:dyDescent="0.2">
      <c r="A771" s="158" t="s">
        <v>660</v>
      </c>
      <c r="B771" s="77">
        <v>614</v>
      </c>
      <c r="C771" s="78">
        <f t="shared" si="123"/>
        <v>61.400000000000006</v>
      </c>
      <c r="D771" s="78">
        <v>7</v>
      </c>
      <c r="E771" s="78">
        <v>30</v>
      </c>
      <c r="F771" s="79">
        <f t="shared" si="124"/>
        <v>98.4</v>
      </c>
      <c r="G771" s="79"/>
      <c r="H771" s="80"/>
      <c r="I771" s="81">
        <f>SUM(F771-G771)</f>
        <v>98.4</v>
      </c>
      <c r="J771" s="79"/>
      <c r="K771" s="173">
        <v>0.21</v>
      </c>
      <c r="L771" s="70"/>
      <c r="M771" s="71"/>
      <c r="O771" s="83">
        <f t="shared" si="113"/>
        <v>98.61</v>
      </c>
    </row>
    <row r="772" spans="1:15" x14ac:dyDescent="0.2">
      <c r="A772" s="103" t="s">
        <v>661</v>
      </c>
      <c r="B772" s="160">
        <v>608</v>
      </c>
      <c r="C772" s="104">
        <f t="shared" si="123"/>
        <v>60.800000000000004</v>
      </c>
      <c r="D772" s="104">
        <v>7</v>
      </c>
      <c r="E772" s="104">
        <v>30</v>
      </c>
      <c r="F772" s="71">
        <f t="shared" si="124"/>
        <v>97.800000000000011</v>
      </c>
      <c r="G772" s="71"/>
      <c r="H772" s="131"/>
      <c r="I772" s="209">
        <f>SUM(F772-G772)</f>
        <v>97.800000000000011</v>
      </c>
      <c r="J772" s="71"/>
      <c r="K772" s="71"/>
      <c r="L772" s="108"/>
      <c r="M772" s="118"/>
      <c r="N772" s="109"/>
      <c r="O772" s="110">
        <f t="shared" si="113"/>
        <v>97.800000000000011</v>
      </c>
    </row>
    <row r="773" spans="1:15" x14ac:dyDescent="0.2">
      <c r="A773" s="115" t="s">
        <v>662</v>
      </c>
      <c r="B773" s="116">
        <v>867</v>
      </c>
      <c r="C773" s="117">
        <f t="shared" si="123"/>
        <v>86.7</v>
      </c>
      <c r="D773" s="117">
        <v>7</v>
      </c>
      <c r="E773" s="117">
        <v>30</v>
      </c>
      <c r="F773" s="118">
        <f t="shared" si="124"/>
        <v>123.7</v>
      </c>
      <c r="G773" s="118"/>
      <c r="H773" s="168"/>
      <c r="I773" s="169">
        <f>SUM(F773-G773)</f>
        <v>123.7</v>
      </c>
      <c r="J773" s="39">
        <v>107.77</v>
      </c>
      <c r="K773" s="136">
        <v>4.8499999999999996</v>
      </c>
      <c r="L773" s="109"/>
      <c r="M773" s="118"/>
      <c r="N773" s="109"/>
      <c r="O773" s="110">
        <f>SUM(I773:N774)</f>
        <v>123.70000000000002</v>
      </c>
    </row>
    <row r="774" spans="1:15" x14ac:dyDescent="0.2">
      <c r="A774" s="103"/>
      <c r="B774" s="1"/>
      <c r="C774" s="104"/>
      <c r="D774" s="104"/>
      <c r="E774" s="104"/>
      <c r="F774" s="71"/>
      <c r="G774" s="71"/>
      <c r="H774" s="50">
        <v>45377</v>
      </c>
      <c r="I774" s="132"/>
      <c r="J774" s="49">
        <v>-107.77</v>
      </c>
      <c r="K774" s="151">
        <v>-4.8499999999999996</v>
      </c>
      <c r="M774" s="71"/>
      <c r="O774" s="83"/>
    </row>
    <row r="775" spans="1:15" x14ac:dyDescent="0.2">
      <c r="A775" s="123" t="s">
        <v>663</v>
      </c>
      <c r="B775" s="124">
        <v>773</v>
      </c>
      <c r="C775" s="178">
        <f t="shared" si="123"/>
        <v>77.300000000000011</v>
      </c>
      <c r="D775" s="178">
        <v>7</v>
      </c>
      <c r="E775" s="178">
        <v>30</v>
      </c>
      <c r="F775" s="39">
        <f t="shared" si="124"/>
        <v>114.30000000000001</v>
      </c>
      <c r="G775" s="39">
        <v>114.3</v>
      </c>
      <c r="H775" s="40">
        <v>45468</v>
      </c>
      <c r="I775" s="41">
        <f>SUM(F775-G775)</f>
        <v>1.4210854715202004E-14</v>
      </c>
      <c r="J775" s="39"/>
      <c r="K775" s="43">
        <v>0.27</v>
      </c>
      <c r="L775" s="44"/>
      <c r="M775" s="39"/>
      <c r="N775" s="44"/>
      <c r="O775" s="126">
        <f>SUM(I775:N776)</f>
        <v>1.4210854715202004E-14</v>
      </c>
    </row>
    <row r="776" spans="1:15" x14ac:dyDescent="0.2">
      <c r="A776" s="95"/>
      <c r="B776" s="96"/>
      <c r="C776" s="98"/>
      <c r="D776" s="98"/>
      <c r="E776" s="98"/>
      <c r="F776" s="59"/>
      <c r="G776" s="59"/>
      <c r="H776" s="99">
        <v>45468</v>
      </c>
      <c r="I776" s="61"/>
      <c r="J776" s="59"/>
      <c r="K776" s="63">
        <v>-0.27</v>
      </c>
      <c r="L776" s="64"/>
      <c r="M776" s="59"/>
      <c r="N776" s="64"/>
      <c r="O776" s="130"/>
    </row>
    <row r="777" spans="1:15" x14ac:dyDescent="0.2">
      <c r="A777" s="210" t="s">
        <v>664</v>
      </c>
      <c r="B777" s="47">
        <v>767</v>
      </c>
      <c r="C777" s="48">
        <f>(SUM(B777:B778))*0.1</f>
        <v>96.7</v>
      </c>
      <c r="D777" s="48">
        <v>7</v>
      </c>
      <c r="E777" s="48">
        <v>30</v>
      </c>
      <c r="F777" s="49">
        <f>SUM(C777:E778)</f>
        <v>133.69999999999999</v>
      </c>
      <c r="G777" s="49">
        <v>100</v>
      </c>
      <c r="H777" s="290">
        <v>45400</v>
      </c>
      <c r="I777" s="129">
        <f>SUM(F777-G777)-G778</f>
        <v>33.699999999999989</v>
      </c>
      <c r="J777" s="52">
        <v>-71.94</v>
      </c>
      <c r="K777" s="53"/>
      <c r="L777" s="101"/>
      <c r="M777" s="49"/>
      <c r="N777" s="54"/>
      <c r="O777" s="55">
        <f>SUM(I777:N778)</f>
        <v>-38.240000000000009</v>
      </c>
    </row>
    <row r="778" spans="1:15" x14ac:dyDescent="0.2">
      <c r="A778" s="183"/>
      <c r="B778" s="57">
        <v>200</v>
      </c>
      <c r="C778" s="58"/>
      <c r="D778" s="58"/>
      <c r="E778" s="58"/>
      <c r="F778" s="59"/>
      <c r="G778" s="59"/>
      <c r="H778" s="197" t="s">
        <v>29</v>
      </c>
      <c r="I778" s="129">
        <v>-33.700000000000003</v>
      </c>
      <c r="J778" s="159">
        <v>33.700000000000003</v>
      </c>
      <c r="K778" s="53"/>
      <c r="L778" s="101"/>
      <c r="M778" s="49"/>
      <c r="N778" s="54"/>
      <c r="O778" s="55"/>
    </row>
    <row r="779" spans="1:15" x14ac:dyDescent="0.2">
      <c r="A779" s="127" t="s">
        <v>665</v>
      </c>
      <c r="B779" s="47">
        <v>600</v>
      </c>
      <c r="C779" s="48">
        <f>SUM(B779*0.1)</f>
        <v>60</v>
      </c>
      <c r="D779" s="48">
        <v>7</v>
      </c>
      <c r="E779" s="48">
        <v>30</v>
      </c>
      <c r="F779" s="49">
        <f>SUM(C779:E779)</f>
        <v>97</v>
      </c>
      <c r="G779" s="49">
        <v>97</v>
      </c>
      <c r="H779" s="50">
        <v>45465</v>
      </c>
      <c r="I779" s="220">
        <f>SUM(F779-G779)</f>
        <v>0</v>
      </c>
      <c r="J779" s="139"/>
      <c r="K779" s="142"/>
      <c r="L779" s="143"/>
      <c r="M779" s="139"/>
      <c r="N779" s="144"/>
      <c r="O779" s="221">
        <f>SUM(I779:N779)</f>
        <v>0</v>
      </c>
    </row>
    <row r="780" spans="1:15" x14ac:dyDescent="0.2">
      <c r="A780" s="167" t="s">
        <v>666</v>
      </c>
      <c r="B780" s="116">
        <v>600</v>
      </c>
      <c r="C780" s="117">
        <f>(SUM(B780:B781))*0.1</f>
        <v>90</v>
      </c>
      <c r="D780" s="117">
        <v>7</v>
      </c>
      <c r="E780" s="117">
        <v>45</v>
      </c>
      <c r="F780" s="118">
        <f>SUM(C780:E781)-60</f>
        <v>82</v>
      </c>
      <c r="G780" s="118"/>
      <c r="H780" s="119"/>
      <c r="I780" s="132">
        <f>SUM(F780-G780)-G781</f>
        <v>82</v>
      </c>
      <c r="J780" s="159">
        <v>64.930000000000007</v>
      </c>
      <c r="K780" s="148">
        <v>2.92</v>
      </c>
      <c r="L780" s="70"/>
      <c r="M780" s="71"/>
      <c r="O780" s="83">
        <f>SUM(I780:N781)</f>
        <v>82.05</v>
      </c>
    </row>
    <row r="781" spans="1:15" x14ac:dyDescent="0.2">
      <c r="A781" s="84" t="s">
        <v>667</v>
      </c>
      <c r="B781" s="85">
        <v>300</v>
      </c>
      <c r="C781" s="86"/>
      <c r="D781" s="86"/>
      <c r="E781" s="86"/>
      <c r="F781" s="87"/>
      <c r="G781" s="87"/>
      <c r="H781" s="180">
        <v>45344</v>
      </c>
      <c r="I781" s="237"/>
      <c r="J781" s="184">
        <v>-64.88</v>
      </c>
      <c r="K781" s="59">
        <v>-2.92</v>
      </c>
      <c r="L781" s="70"/>
      <c r="M781" s="71"/>
      <c r="O781" s="83"/>
    </row>
    <row r="782" spans="1:15" x14ac:dyDescent="0.2">
      <c r="A782" s="167" t="s">
        <v>668</v>
      </c>
      <c r="B782" s="116">
        <v>630</v>
      </c>
      <c r="C782" s="117">
        <f>(SUM(B782:B783))*0.1</f>
        <v>123</v>
      </c>
      <c r="D782" s="117">
        <v>7</v>
      </c>
      <c r="E782" s="117">
        <v>60</v>
      </c>
      <c r="F782" s="118">
        <f>SUM(C782:E783)-60</f>
        <v>130</v>
      </c>
      <c r="G782" s="118"/>
      <c r="H782" s="119"/>
      <c r="I782" s="120">
        <f>SUM(F782-G782)</f>
        <v>130</v>
      </c>
      <c r="J782" s="194">
        <v>100</v>
      </c>
      <c r="K782" s="222">
        <v>4.5</v>
      </c>
      <c r="L782" s="108"/>
      <c r="M782" s="118"/>
      <c r="N782" s="109"/>
      <c r="O782" s="110">
        <f>SUM(I782:N783)</f>
        <v>134.5</v>
      </c>
    </row>
    <row r="783" spans="1:15" x14ac:dyDescent="0.2">
      <c r="A783" s="84" t="s">
        <v>669</v>
      </c>
      <c r="B783" s="85">
        <v>600</v>
      </c>
      <c r="C783" s="86"/>
      <c r="D783" s="86"/>
      <c r="E783" s="86"/>
      <c r="F783" s="87"/>
      <c r="G783" s="87"/>
      <c r="H783" s="180">
        <v>45307</v>
      </c>
      <c r="I783" s="105"/>
      <c r="J783" s="52">
        <v>-95.5</v>
      </c>
      <c r="K783" s="49">
        <v>-4.5</v>
      </c>
      <c r="L783" s="70"/>
      <c r="M783" s="71"/>
      <c r="O783" s="83"/>
    </row>
    <row r="784" spans="1:15" x14ac:dyDescent="0.2">
      <c r="A784" s="243" t="s">
        <v>670</v>
      </c>
      <c r="B784" s="116">
        <v>700</v>
      </c>
      <c r="C784" s="117">
        <f>(SUM(B784:B786))*0.1</f>
        <v>190</v>
      </c>
      <c r="D784" s="117">
        <v>7</v>
      </c>
      <c r="E784" s="117">
        <v>90</v>
      </c>
      <c r="F784" s="118">
        <f>SUM(C784:E785)</f>
        <v>287</v>
      </c>
      <c r="G784" s="118"/>
      <c r="H784" s="168"/>
      <c r="I784" s="169">
        <f>SUM(F784-G784)</f>
        <v>287</v>
      </c>
      <c r="J784" s="118"/>
      <c r="K784" s="118"/>
      <c r="L784" s="108"/>
      <c r="M784" s="118"/>
      <c r="N784" s="109"/>
      <c r="O784" s="110">
        <f>SUM(I784:N786)</f>
        <v>287</v>
      </c>
    </row>
    <row r="785" spans="1:15" x14ac:dyDescent="0.2">
      <c r="A785" s="198" t="s">
        <v>671</v>
      </c>
      <c r="B785" s="1">
        <v>600</v>
      </c>
      <c r="C785" s="104"/>
      <c r="D785" s="104"/>
      <c r="E785" s="104"/>
      <c r="F785" s="71"/>
      <c r="G785" s="71"/>
      <c r="H785" s="131"/>
      <c r="I785" s="132"/>
      <c r="J785" s="106"/>
      <c r="K785" s="106"/>
      <c r="L785" s="70"/>
      <c r="M785" s="106"/>
      <c r="O785" s="83"/>
    </row>
    <row r="786" spans="1:15" x14ac:dyDescent="0.2">
      <c r="A786" s="198" t="s">
        <v>672</v>
      </c>
      <c r="B786" s="1">
        <v>600</v>
      </c>
      <c r="C786" s="104"/>
      <c r="D786" s="104"/>
      <c r="E786" s="104"/>
      <c r="F786" s="71"/>
      <c r="G786" s="71"/>
      <c r="H786" s="131"/>
      <c r="I786" s="132"/>
      <c r="J786" s="106"/>
      <c r="K786" s="106"/>
      <c r="L786" s="73"/>
      <c r="M786" s="106"/>
      <c r="N786" s="74"/>
      <c r="O786" s="114"/>
    </row>
    <row r="787" spans="1:15" x14ac:dyDescent="0.2">
      <c r="A787" s="243" t="s">
        <v>673</v>
      </c>
      <c r="B787" s="185">
        <v>809</v>
      </c>
      <c r="C787" s="224">
        <f>SUM(B787*0.1)+7</f>
        <v>87.9</v>
      </c>
      <c r="D787" s="117"/>
      <c r="E787" s="121">
        <v>30</v>
      </c>
      <c r="F787" s="118">
        <f>SUM(C787:E787)</f>
        <v>117.9</v>
      </c>
      <c r="G787" s="118"/>
      <c r="H787" s="168"/>
      <c r="I787" s="169">
        <f>SUM(F787-G787)</f>
        <v>117.9</v>
      </c>
      <c r="J787" s="121"/>
      <c r="K787" s="39">
        <v>1.34</v>
      </c>
      <c r="L787" s="70"/>
      <c r="M787" s="118"/>
      <c r="O787" s="83">
        <f>SUM(I787:N788)</f>
        <v>117.9</v>
      </c>
    </row>
    <row r="788" spans="1:15" x14ac:dyDescent="0.2">
      <c r="A788" s="248"/>
      <c r="B788" s="192"/>
      <c r="C788" s="234"/>
      <c r="D788" s="86"/>
      <c r="E788" s="90"/>
      <c r="F788" s="87"/>
      <c r="G788" s="87"/>
      <c r="H788" s="99">
        <v>45350</v>
      </c>
      <c r="I788" s="89"/>
      <c r="J788" s="90"/>
      <c r="K788" s="59">
        <v>-1.34</v>
      </c>
      <c r="L788" s="73"/>
      <c r="M788" s="87"/>
      <c r="N788" s="74"/>
      <c r="O788" s="114"/>
    </row>
    <row r="789" spans="1:15" x14ac:dyDescent="0.2">
      <c r="A789" s="127" t="s">
        <v>674</v>
      </c>
      <c r="B789" s="47">
        <v>601</v>
      </c>
      <c r="C789" s="48">
        <f>(SUM(B789:B790))*0.1</f>
        <v>138.4</v>
      </c>
      <c r="D789" s="48">
        <v>7</v>
      </c>
      <c r="E789" s="48">
        <v>60</v>
      </c>
      <c r="F789" s="49">
        <f>SUM(C789:E790)</f>
        <v>205.4</v>
      </c>
      <c r="G789" s="49">
        <v>205.4</v>
      </c>
      <c r="H789" s="50">
        <v>45465</v>
      </c>
      <c r="I789" s="51">
        <f>SUM(F789-G789)-G790</f>
        <v>0</v>
      </c>
      <c r="J789" s="49"/>
      <c r="K789" s="53"/>
      <c r="L789" s="177"/>
      <c r="M789" s="39"/>
      <c r="N789" s="44"/>
      <c r="O789" s="126">
        <f>SUM(I789:N790)</f>
        <v>0</v>
      </c>
    </row>
    <row r="790" spans="1:15" x14ac:dyDescent="0.2">
      <c r="A790" s="127" t="s">
        <v>675</v>
      </c>
      <c r="B790" s="128">
        <v>783</v>
      </c>
      <c r="C790" s="147"/>
      <c r="D790" s="48"/>
      <c r="E790" s="49"/>
      <c r="F790" s="49"/>
      <c r="G790" s="49"/>
      <c r="H790" s="50"/>
      <c r="I790" s="51"/>
      <c r="J790" s="49"/>
      <c r="K790" s="53"/>
      <c r="L790" s="196"/>
      <c r="M790" s="59"/>
      <c r="N790" s="64"/>
      <c r="O790" s="130"/>
    </row>
    <row r="791" spans="1:15" x14ac:dyDescent="0.2">
      <c r="A791" s="158" t="s">
        <v>676</v>
      </c>
      <c r="B791" s="77">
        <v>852</v>
      </c>
      <c r="C791" s="78">
        <f>SUM(B791*0.1)</f>
        <v>85.2</v>
      </c>
      <c r="D791" s="78">
        <v>7</v>
      </c>
      <c r="E791" s="78">
        <v>30</v>
      </c>
      <c r="F791" s="79">
        <f>SUM(C791:E791)</f>
        <v>122.2</v>
      </c>
      <c r="G791" s="79"/>
      <c r="H791" s="172"/>
      <c r="I791" s="81">
        <f t="shared" ref="I791:I796" si="125">SUM(F791-G791)</f>
        <v>122.2</v>
      </c>
      <c r="J791" s="173">
        <v>1.45</v>
      </c>
      <c r="K791" s="173">
        <v>7.0000000000000007E-2</v>
      </c>
      <c r="L791" s="70"/>
      <c r="M791" s="118"/>
      <c r="O791" s="83">
        <f>SUM(I791:N791)</f>
        <v>123.72</v>
      </c>
    </row>
    <row r="792" spans="1:15" x14ac:dyDescent="0.2">
      <c r="A792" s="46" t="s">
        <v>677</v>
      </c>
      <c r="B792" s="47">
        <v>809</v>
      </c>
      <c r="C792" s="48">
        <f>SUM(B792*0.1)</f>
        <v>80.900000000000006</v>
      </c>
      <c r="D792" s="48">
        <v>7</v>
      </c>
      <c r="E792" s="48">
        <v>30</v>
      </c>
      <c r="F792" s="49">
        <f>SUM(C792:E792)</f>
        <v>117.9</v>
      </c>
      <c r="G792" s="49">
        <v>118</v>
      </c>
      <c r="H792" s="149">
        <v>45467</v>
      </c>
      <c r="I792" s="245">
        <f t="shared" si="125"/>
        <v>-9.9999999999994316E-2</v>
      </c>
      <c r="J792" s="52">
        <v>-0.86</v>
      </c>
      <c r="K792" s="53"/>
      <c r="L792" s="143"/>
      <c r="M792" s="139"/>
      <c r="N792" s="144"/>
      <c r="O792" s="145">
        <f>SUM(I792:N792)</f>
        <v>-0.9599999999999943</v>
      </c>
    </row>
    <row r="793" spans="1:15" x14ac:dyDescent="0.2">
      <c r="A793" s="158" t="s">
        <v>678</v>
      </c>
      <c r="B793" s="77">
        <v>813</v>
      </c>
      <c r="C793" s="78">
        <f>SUM(B793*0.1)</f>
        <v>81.300000000000011</v>
      </c>
      <c r="D793" s="78">
        <v>7</v>
      </c>
      <c r="E793" s="78">
        <v>30</v>
      </c>
      <c r="F793" s="79">
        <f>SUM(C793:E793)</f>
        <v>118.30000000000001</v>
      </c>
      <c r="G793" s="79"/>
      <c r="H793" s="172"/>
      <c r="I793" s="81">
        <f t="shared" si="125"/>
        <v>118.30000000000001</v>
      </c>
      <c r="J793" s="163">
        <v>4.58</v>
      </c>
      <c r="K793" s="163">
        <v>0.74</v>
      </c>
      <c r="L793" s="70"/>
      <c r="M793" s="106"/>
      <c r="O793" s="83">
        <f>SUM(I793:N793)</f>
        <v>123.62</v>
      </c>
    </row>
    <row r="794" spans="1:15" x14ac:dyDescent="0.2">
      <c r="A794" s="76" t="s">
        <v>679</v>
      </c>
      <c r="B794" s="171">
        <v>626</v>
      </c>
      <c r="C794" s="231">
        <f>SUM(B794*0.1)</f>
        <v>62.6</v>
      </c>
      <c r="D794" s="231">
        <v>7</v>
      </c>
      <c r="E794" s="162">
        <v>30</v>
      </c>
      <c r="F794" s="79">
        <f>SUM(C794:E794)</f>
        <v>99.6</v>
      </c>
      <c r="G794" s="139">
        <v>1.1200000000000001</v>
      </c>
      <c r="H794" s="155">
        <v>45329</v>
      </c>
      <c r="I794" s="81">
        <f t="shared" si="125"/>
        <v>98.47999999999999</v>
      </c>
      <c r="J794" s="82">
        <v>-1.1200000000000001</v>
      </c>
      <c r="K794" s="79"/>
      <c r="L794" s="92"/>
      <c r="M794" s="79"/>
      <c r="N794" s="93"/>
      <c r="O794" s="94">
        <f>SUM(I794:N794)</f>
        <v>97.359999999999985</v>
      </c>
    </row>
    <row r="795" spans="1:15" x14ac:dyDescent="0.2">
      <c r="A795" s="179" t="s">
        <v>680</v>
      </c>
      <c r="B795" s="192">
        <v>600</v>
      </c>
      <c r="C795" s="86">
        <f>SUM(B795*0.1)</f>
        <v>60</v>
      </c>
      <c r="D795" s="86">
        <v>7</v>
      </c>
      <c r="E795" s="86">
        <v>30</v>
      </c>
      <c r="F795" s="90">
        <f>SUM(C795:E795)</f>
        <v>97</v>
      </c>
      <c r="G795" s="90"/>
      <c r="H795" s="111"/>
      <c r="I795" s="89">
        <f t="shared" si="125"/>
        <v>97</v>
      </c>
      <c r="J795" s="90"/>
      <c r="K795" s="90"/>
      <c r="L795" s="70"/>
      <c r="M795" s="90"/>
      <c r="O795" s="83">
        <f>SUM(I795:N795)</f>
        <v>97</v>
      </c>
    </row>
    <row r="796" spans="1:15" x14ac:dyDescent="0.2">
      <c r="A796" s="146" t="s">
        <v>681</v>
      </c>
      <c r="B796" s="47">
        <v>600</v>
      </c>
      <c r="C796" s="48">
        <f>(SUM(B796:B797))*0.1</f>
        <v>90</v>
      </c>
      <c r="D796" s="48">
        <v>7</v>
      </c>
      <c r="E796" s="48">
        <v>45</v>
      </c>
      <c r="F796" s="49">
        <f>SUM(C796:E797)</f>
        <v>142</v>
      </c>
      <c r="G796" s="49">
        <v>84.25</v>
      </c>
      <c r="H796" s="50">
        <v>45434</v>
      </c>
      <c r="I796" s="150">
        <f t="shared" si="125"/>
        <v>57.75</v>
      </c>
      <c r="J796" s="49">
        <v>21.77</v>
      </c>
      <c r="K796" s="53">
        <v>0.98</v>
      </c>
      <c r="L796" s="108"/>
      <c r="M796" s="118"/>
      <c r="N796" s="109"/>
      <c r="O796" s="201">
        <f>SUM(I796:N797)</f>
        <v>57.750000000000007</v>
      </c>
    </row>
    <row r="797" spans="1:15" x14ac:dyDescent="0.2">
      <c r="A797" s="146" t="s">
        <v>667</v>
      </c>
      <c r="B797" s="128">
        <v>300</v>
      </c>
      <c r="C797" s="147"/>
      <c r="D797" s="147"/>
      <c r="E797" s="148"/>
      <c r="F797" s="148"/>
      <c r="G797" s="148"/>
      <c r="H797" s="149">
        <v>45434</v>
      </c>
      <c r="I797" s="150"/>
      <c r="J797" s="148">
        <v>-21.77</v>
      </c>
      <c r="K797" s="151">
        <v>-0.98</v>
      </c>
      <c r="L797" s="73"/>
      <c r="M797" s="87"/>
      <c r="N797" s="74"/>
      <c r="O797" s="75"/>
    </row>
    <row r="798" spans="1:15" x14ac:dyDescent="0.2">
      <c r="A798" s="123" t="s">
        <v>682</v>
      </c>
      <c r="B798" s="37">
        <v>605</v>
      </c>
      <c r="C798" s="38">
        <f>SUM(B798*0.1)</f>
        <v>60.5</v>
      </c>
      <c r="D798" s="38">
        <v>7</v>
      </c>
      <c r="E798" s="38">
        <v>30</v>
      </c>
      <c r="F798" s="39">
        <f>SUM(C798:E798)</f>
        <v>97.5</v>
      </c>
      <c r="G798" s="39">
        <v>97.5</v>
      </c>
      <c r="H798" s="40">
        <v>45472</v>
      </c>
      <c r="I798" s="41">
        <f>SUM(F798-G798)</f>
        <v>0</v>
      </c>
      <c r="J798" s="178"/>
      <c r="K798" s="136"/>
      <c r="L798" s="101"/>
      <c r="M798" s="39"/>
      <c r="N798" s="54"/>
      <c r="O798" s="102">
        <f>SUM(I798:N798)</f>
        <v>0</v>
      </c>
    </row>
    <row r="799" spans="1:15" x14ac:dyDescent="0.2">
      <c r="A799" s="115" t="s">
        <v>683</v>
      </c>
      <c r="B799" s="116">
        <v>1089</v>
      </c>
      <c r="C799" s="117">
        <f>(SUM(B799:B799))*0.1</f>
        <v>108.9</v>
      </c>
      <c r="D799" s="117">
        <v>7</v>
      </c>
      <c r="E799" s="117">
        <v>30</v>
      </c>
      <c r="F799" s="118">
        <f>SUM(C799:E799)</f>
        <v>145.9</v>
      </c>
      <c r="G799" s="118"/>
      <c r="H799" s="119"/>
      <c r="I799" s="169">
        <f>SUM(F799-G799)</f>
        <v>145.9</v>
      </c>
      <c r="J799" s="178">
        <v>145.9</v>
      </c>
      <c r="K799" s="178">
        <v>9.85</v>
      </c>
      <c r="L799" s="108"/>
      <c r="M799" s="118"/>
      <c r="N799" s="109"/>
      <c r="O799" s="110">
        <f>SUM(I799:N800)</f>
        <v>145.90000000000003</v>
      </c>
    </row>
    <row r="800" spans="1:15" x14ac:dyDescent="0.2">
      <c r="A800" s="179"/>
      <c r="B800" s="85"/>
      <c r="C800" s="86"/>
      <c r="D800" s="86"/>
      <c r="E800" s="86"/>
      <c r="F800" s="87"/>
      <c r="G800" s="87"/>
      <c r="H800" s="180">
        <v>45343</v>
      </c>
      <c r="I800" s="89"/>
      <c r="J800" s="98">
        <v>-145.9</v>
      </c>
      <c r="K800" s="98">
        <v>-9.85</v>
      </c>
      <c r="L800" s="73"/>
      <c r="M800" s="87"/>
      <c r="N800" s="74"/>
      <c r="O800" s="114"/>
    </row>
    <row r="801" spans="1:15" x14ac:dyDescent="0.2">
      <c r="A801" s="198" t="s">
        <v>684</v>
      </c>
      <c r="B801" s="1">
        <v>640</v>
      </c>
      <c r="C801" s="104">
        <f>(SUM(B801:B802))*0.1</f>
        <v>127</v>
      </c>
      <c r="D801" s="104">
        <v>7</v>
      </c>
      <c r="E801" s="104">
        <v>60</v>
      </c>
      <c r="F801" s="71">
        <f>SUM(C801:E802)</f>
        <v>194</v>
      </c>
      <c r="G801" s="71"/>
      <c r="H801" s="22"/>
      <c r="I801" s="105">
        <f>SUM(F801-G801)</f>
        <v>194</v>
      </c>
      <c r="J801" s="49">
        <v>164</v>
      </c>
      <c r="K801" s="49">
        <v>8.4499999999999993</v>
      </c>
      <c r="L801" s="70"/>
      <c r="M801" s="71"/>
      <c r="O801" s="110">
        <f>SUM(I801:N802)</f>
        <v>194</v>
      </c>
    </row>
    <row r="802" spans="1:15" x14ac:dyDescent="0.2">
      <c r="A802" s="198" t="s">
        <v>685</v>
      </c>
      <c r="B802" s="1">
        <v>630</v>
      </c>
      <c r="C802" s="104"/>
      <c r="D802" s="104"/>
      <c r="E802" s="104"/>
      <c r="F802" s="71"/>
      <c r="G802" s="71"/>
      <c r="H802" s="149">
        <v>45335</v>
      </c>
      <c r="I802" s="304"/>
      <c r="J802" s="49">
        <v>-164</v>
      </c>
      <c r="K802" s="49">
        <v>-8.4499999999999993</v>
      </c>
      <c r="L802" s="70"/>
      <c r="M802" s="71"/>
      <c r="O802" s="114"/>
    </row>
    <row r="803" spans="1:15" x14ac:dyDescent="0.2">
      <c r="A803" s="115" t="s">
        <v>686</v>
      </c>
      <c r="B803" s="185">
        <v>890</v>
      </c>
      <c r="C803" s="121">
        <f t="shared" ref="C803:C816" si="126">SUM(B803*0.1)</f>
        <v>89</v>
      </c>
      <c r="D803" s="121">
        <v>7</v>
      </c>
      <c r="E803" s="121">
        <v>30</v>
      </c>
      <c r="F803" s="118">
        <f t="shared" ref="F803:F814" si="127">SUM(C803:E803)</f>
        <v>126</v>
      </c>
      <c r="G803" s="118"/>
      <c r="H803" s="168"/>
      <c r="I803" s="169">
        <f t="shared" ref="I803:I816" si="128">SUM(F803-G803)</f>
        <v>126</v>
      </c>
      <c r="J803" s="39">
        <v>126</v>
      </c>
      <c r="K803" s="178">
        <v>7.05</v>
      </c>
      <c r="L803" s="108"/>
      <c r="M803" s="118"/>
      <c r="N803" s="109"/>
      <c r="O803" s="110">
        <f>SUM(I803:N804)</f>
        <v>126.00000000000001</v>
      </c>
    </row>
    <row r="804" spans="1:15" x14ac:dyDescent="0.2">
      <c r="A804" s="179"/>
      <c r="B804" s="192"/>
      <c r="C804" s="90"/>
      <c r="D804" s="90"/>
      <c r="E804" s="90"/>
      <c r="F804" s="87"/>
      <c r="G804" s="87"/>
      <c r="H804" s="99">
        <v>45333</v>
      </c>
      <c r="I804" s="89"/>
      <c r="J804" s="59">
        <v>-126</v>
      </c>
      <c r="K804" s="98">
        <v>-7.05</v>
      </c>
      <c r="L804" s="73"/>
      <c r="M804" s="87"/>
      <c r="N804" s="74"/>
      <c r="O804" s="114"/>
    </row>
    <row r="805" spans="1:15" x14ac:dyDescent="0.2">
      <c r="A805" s="46" t="s">
        <v>687</v>
      </c>
      <c r="B805" s="1">
        <v>850</v>
      </c>
      <c r="C805" s="104">
        <f t="shared" si="126"/>
        <v>85</v>
      </c>
      <c r="D805" s="104">
        <v>7</v>
      </c>
      <c r="E805" s="104">
        <v>30</v>
      </c>
      <c r="F805" s="71">
        <f t="shared" si="127"/>
        <v>122</v>
      </c>
      <c r="G805" s="71"/>
      <c r="H805" s="131"/>
      <c r="I805" s="132">
        <f t="shared" si="128"/>
        <v>122</v>
      </c>
      <c r="J805" s="52">
        <v>-4.62</v>
      </c>
      <c r="K805" s="71"/>
      <c r="L805" s="70"/>
      <c r="M805" s="71"/>
      <c r="O805" s="83">
        <f>SUM(I805:N805)</f>
        <v>117.38</v>
      </c>
    </row>
    <row r="806" spans="1:15" x14ac:dyDescent="0.2">
      <c r="A806" s="123" t="s">
        <v>688</v>
      </c>
      <c r="B806" s="37">
        <v>905</v>
      </c>
      <c r="C806" s="38">
        <f t="shared" si="126"/>
        <v>90.5</v>
      </c>
      <c r="D806" s="38">
        <v>7</v>
      </c>
      <c r="E806" s="38">
        <v>30</v>
      </c>
      <c r="F806" s="39">
        <f t="shared" si="127"/>
        <v>127.5</v>
      </c>
      <c r="G806" s="39">
        <v>127.5</v>
      </c>
      <c r="H806" s="40">
        <v>45464</v>
      </c>
      <c r="I806" s="41">
        <f t="shared" si="128"/>
        <v>0</v>
      </c>
      <c r="J806" s="39"/>
      <c r="K806" s="43">
        <v>4.2300000000000004</v>
      </c>
      <c r="L806" s="44"/>
      <c r="M806" s="39"/>
      <c r="N806" s="44"/>
      <c r="O806" s="126">
        <f>SUM(I806:N807)</f>
        <v>0</v>
      </c>
    </row>
    <row r="807" spans="1:15" x14ac:dyDescent="0.2">
      <c r="A807" s="95"/>
      <c r="B807" s="57"/>
      <c r="C807" s="58"/>
      <c r="D807" s="58"/>
      <c r="E807" s="58"/>
      <c r="F807" s="59"/>
      <c r="G807" s="59"/>
      <c r="H807" s="99">
        <v>45464</v>
      </c>
      <c r="I807" s="61"/>
      <c r="J807" s="59"/>
      <c r="K807" s="63">
        <v>-4.2300000000000004</v>
      </c>
      <c r="L807" s="64"/>
      <c r="M807" s="59"/>
      <c r="N807" s="64"/>
      <c r="O807" s="130"/>
    </row>
    <row r="808" spans="1:15" x14ac:dyDescent="0.2">
      <c r="A808" s="146" t="s">
        <v>689</v>
      </c>
      <c r="B808" s="160">
        <v>737</v>
      </c>
      <c r="C808" s="104">
        <f t="shared" si="126"/>
        <v>73.7</v>
      </c>
      <c r="D808" s="174">
        <v>7</v>
      </c>
      <c r="E808" s="193">
        <v>30</v>
      </c>
      <c r="F808" s="71">
        <f t="shared" si="127"/>
        <v>110.7</v>
      </c>
      <c r="G808" s="71"/>
      <c r="H808" s="131"/>
      <c r="I808" s="132">
        <f t="shared" si="128"/>
        <v>110.7</v>
      </c>
      <c r="J808" s="193"/>
      <c r="K808" s="175">
        <v>0.33</v>
      </c>
      <c r="L808" s="70"/>
      <c r="M808" s="71"/>
      <c r="O808" s="83">
        <f>SUM(I808:N808)</f>
        <v>111.03</v>
      </c>
    </row>
    <row r="809" spans="1:15" x14ac:dyDescent="0.2">
      <c r="A809" s="115" t="s">
        <v>690</v>
      </c>
      <c r="B809" s="116">
        <v>685</v>
      </c>
      <c r="C809" s="117">
        <f t="shared" si="126"/>
        <v>68.5</v>
      </c>
      <c r="D809" s="117">
        <v>7</v>
      </c>
      <c r="E809" s="117">
        <v>30</v>
      </c>
      <c r="F809" s="118">
        <f t="shared" si="127"/>
        <v>105.5</v>
      </c>
      <c r="G809" s="118"/>
      <c r="H809" s="168"/>
      <c r="I809" s="169">
        <f t="shared" si="128"/>
        <v>105.5</v>
      </c>
      <c r="J809" s="121"/>
      <c r="K809" s="43">
        <v>2.85</v>
      </c>
      <c r="L809" s="109"/>
      <c r="M809" s="118"/>
      <c r="N809" s="109"/>
      <c r="O809" s="110">
        <f>SUM(I809:N810)</f>
        <v>105.5</v>
      </c>
    </row>
    <row r="810" spans="1:15" x14ac:dyDescent="0.2">
      <c r="A810" s="179"/>
      <c r="B810" s="85"/>
      <c r="C810" s="86"/>
      <c r="D810" s="86"/>
      <c r="E810" s="86"/>
      <c r="F810" s="87"/>
      <c r="G810" s="87"/>
      <c r="H810" s="99">
        <v>45412</v>
      </c>
      <c r="I810" s="89"/>
      <c r="J810" s="90"/>
      <c r="K810" s="63">
        <v>-2.85</v>
      </c>
      <c r="L810" s="74"/>
      <c r="M810" s="87"/>
      <c r="N810" s="74"/>
      <c r="O810" s="114"/>
    </row>
    <row r="811" spans="1:15" x14ac:dyDescent="0.2">
      <c r="A811" s="127" t="s">
        <v>691</v>
      </c>
      <c r="B811" s="128">
        <v>612</v>
      </c>
      <c r="C811" s="147">
        <f t="shared" si="126"/>
        <v>61.2</v>
      </c>
      <c r="D811" s="147">
        <v>7</v>
      </c>
      <c r="E811" s="48">
        <v>30</v>
      </c>
      <c r="F811" s="49">
        <f t="shared" si="127"/>
        <v>98.2</v>
      </c>
      <c r="G811" s="49">
        <v>98.2</v>
      </c>
      <c r="H811" s="149">
        <v>45467</v>
      </c>
      <c r="I811" s="51">
        <f>SUM(F811-G811)</f>
        <v>0</v>
      </c>
      <c r="J811" s="49"/>
      <c r="K811" s="53"/>
      <c r="L811" s="196"/>
      <c r="M811" s="59"/>
      <c r="N811" s="64"/>
      <c r="O811" s="130">
        <f>SUM(I811:N811)</f>
        <v>0</v>
      </c>
    </row>
    <row r="812" spans="1:15" x14ac:dyDescent="0.2">
      <c r="A812" s="228" t="s">
        <v>692</v>
      </c>
      <c r="B812" s="153">
        <v>606</v>
      </c>
      <c r="C812" s="154">
        <f t="shared" si="126"/>
        <v>60.6</v>
      </c>
      <c r="D812" s="154">
        <v>7</v>
      </c>
      <c r="E812" s="154">
        <v>30</v>
      </c>
      <c r="F812" s="139">
        <f t="shared" si="127"/>
        <v>97.6</v>
      </c>
      <c r="G812" s="139">
        <v>97.6</v>
      </c>
      <c r="H812" s="140">
        <v>45462</v>
      </c>
      <c r="I812" s="220">
        <f>SUM(F812-G812)</f>
        <v>0</v>
      </c>
      <c r="J812" s="139"/>
      <c r="K812" s="142"/>
      <c r="L812" s="101"/>
      <c r="M812" s="49"/>
      <c r="N812" s="54"/>
      <c r="O812" s="102">
        <f>SUM(I812:N812)</f>
        <v>0</v>
      </c>
    </row>
    <row r="813" spans="1:15" x14ac:dyDescent="0.2">
      <c r="A813" s="103" t="s">
        <v>693</v>
      </c>
      <c r="B813" s="1">
        <v>557</v>
      </c>
      <c r="C813" s="104">
        <f t="shared" si="126"/>
        <v>55.7</v>
      </c>
      <c r="D813" s="104">
        <v>7</v>
      </c>
      <c r="E813" s="104">
        <v>30</v>
      </c>
      <c r="F813" s="71">
        <f t="shared" si="127"/>
        <v>92.7</v>
      </c>
      <c r="G813" s="71"/>
      <c r="H813" s="22"/>
      <c r="I813" s="105">
        <f t="shared" si="128"/>
        <v>92.7</v>
      </c>
      <c r="J813" s="71"/>
      <c r="K813" s="71"/>
      <c r="L813" s="108"/>
      <c r="M813" s="118"/>
      <c r="N813" s="109"/>
      <c r="O813" s="110">
        <f>SUM(I813:N813)</f>
        <v>92.7</v>
      </c>
    </row>
    <row r="814" spans="1:15" x14ac:dyDescent="0.2">
      <c r="A814" s="243" t="s">
        <v>694</v>
      </c>
      <c r="B814" s="116">
        <v>590</v>
      </c>
      <c r="C814" s="117">
        <f t="shared" si="126"/>
        <v>59</v>
      </c>
      <c r="D814" s="117">
        <v>7</v>
      </c>
      <c r="E814" s="117">
        <v>30</v>
      </c>
      <c r="F814" s="118">
        <f t="shared" si="127"/>
        <v>96</v>
      </c>
      <c r="G814" s="118"/>
      <c r="H814" s="119"/>
      <c r="I814" s="169">
        <f t="shared" si="128"/>
        <v>96</v>
      </c>
      <c r="J814" s="39">
        <v>103</v>
      </c>
      <c r="K814" s="178">
        <v>4.32</v>
      </c>
      <c r="L814" s="108"/>
      <c r="M814" s="118"/>
      <c r="N814" s="109"/>
      <c r="O814" s="110">
        <f>SUM(I814:N815)</f>
        <v>96</v>
      </c>
    </row>
    <row r="815" spans="1:15" x14ac:dyDescent="0.2">
      <c r="A815" s="248"/>
      <c r="B815" s="85"/>
      <c r="C815" s="86"/>
      <c r="D815" s="86"/>
      <c r="E815" s="86"/>
      <c r="F815" s="87"/>
      <c r="G815" s="87"/>
      <c r="H815" s="180">
        <v>45357</v>
      </c>
      <c r="I815" s="89"/>
      <c r="J815" s="59">
        <v>-103</v>
      </c>
      <c r="K815" s="98">
        <v>-4.32</v>
      </c>
      <c r="L815" s="73"/>
      <c r="M815" s="87"/>
      <c r="N815" s="74"/>
      <c r="O815" s="114"/>
    </row>
    <row r="816" spans="1:15" x14ac:dyDescent="0.2">
      <c r="A816" s="146" t="s">
        <v>695</v>
      </c>
      <c r="B816" s="1">
        <v>612</v>
      </c>
      <c r="C816" s="104">
        <f t="shared" si="126"/>
        <v>61.2</v>
      </c>
      <c r="D816" s="104">
        <v>7</v>
      </c>
      <c r="E816" s="104">
        <v>30</v>
      </c>
      <c r="F816" s="71">
        <f>SUM(C816:E816)</f>
        <v>98.2</v>
      </c>
      <c r="G816" s="71"/>
      <c r="H816" s="22"/>
      <c r="I816" s="132">
        <f t="shared" si="128"/>
        <v>98.2</v>
      </c>
      <c r="J816" s="71"/>
      <c r="K816" s="159">
        <v>2.86</v>
      </c>
      <c r="L816" s="73"/>
      <c r="M816" s="87"/>
      <c r="N816" s="74"/>
      <c r="O816" s="114">
        <f>SUM(I816:N816)</f>
        <v>101.06</v>
      </c>
    </row>
    <row r="817" spans="1:15" x14ac:dyDescent="0.2">
      <c r="A817" s="228" t="s">
        <v>696</v>
      </c>
      <c r="B817" s="153">
        <v>600</v>
      </c>
      <c r="C817" s="154">
        <f>SUM(B817*0.1)</f>
        <v>60</v>
      </c>
      <c r="D817" s="154">
        <v>7</v>
      </c>
      <c r="E817" s="154">
        <v>30</v>
      </c>
      <c r="F817" s="139">
        <f>SUM(C817:E817)</f>
        <v>97</v>
      </c>
      <c r="G817" s="139">
        <v>97</v>
      </c>
      <c r="H817" s="140">
        <v>45470</v>
      </c>
      <c r="I817" s="252">
        <f>SUM(F817-G817)</f>
        <v>0</v>
      </c>
      <c r="J817" s="139"/>
      <c r="K817" s="142"/>
      <c r="L817" s="101"/>
      <c r="M817" s="49"/>
      <c r="N817" s="54"/>
      <c r="O817" s="102">
        <f>SUM(I817:N817)</f>
        <v>0</v>
      </c>
    </row>
    <row r="818" spans="1:15" x14ac:dyDescent="0.2">
      <c r="A818" s="198" t="s">
        <v>697</v>
      </c>
      <c r="B818" s="1">
        <v>600</v>
      </c>
      <c r="C818" s="104">
        <f>SUM(B818*0.1)</f>
        <v>60</v>
      </c>
      <c r="D818" s="104">
        <v>7</v>
      </c>
      <c r="E818" s="104">
        <v>30</v>
      </c>
      <c r="F818" s="71">
        <f>SUM(C818:E818)</f>
        <v>97</v>
      </c>
      <c r="G818" s="71"/>
      <c r="H818" s="131"/>
      <c r="I818" s="105">
        <f>SUM(F818-G818)</f>
        <v>97</v>
      </c>
      <c r="J818" s="71"/>
      <c r="K818" s="71"/>
      <c r="L818" s="92"/>
      <c r="M818" s="79"/>
      <c r="N818" s="93"/>
      <c r="O818" s="94">
        <f>SUM(I818:N818)</f>
        <v>97</v>
      </c>
    </row>
    <row r="819" spans="1:15" x14ac:dyDescent="0.2">
      <c r="A819" s="218" t="s">
        <v>698</v>
      </c>
      <c r="B819" s="171">
        <v>600</v>
      </c>
      <c r="C819" s="231">
        <f>SUM(B819*0.1)</f>
        <v>60</v>
      </c>
      <c r="D819" s="231">
        <v>7</v>
      </c>
      <c r="E819" s="162">
        <v>30</v>
      </c>
      <c r="F819" s="162">
        <f>SUM(C819:E819)</f>
        <v>97</v>
      </c>
      <c r="G819" s="162"/>
      <c r="H819" s="172"/>
      <c r="I819" s="214">
        <f>SUM(F819-G819)</f>
        <v>97</v>
      </c>
      <c r="J819" s="82">
        <v>-60</v>
      </c>
      <c r="K819" s="79"/>
      <c r="L819" s="70"/>
      <c r="M819" s="87"/>
      <c r="O819" s="83">
        <f>SUM(I819:N819)</f>
        <v>37</v>
      </c>
    </row>
    <row r="820" spans="1:15" x14ac:dyDescent="0.2">
      <c r="A820" s="127" t="s">
        <v>699</v>
      </c>
      <c r="B820" s="47">
        <v>600</v>
      </c>
      <c r="C820" s="48">
        <f>(SUM(B820:B821))*0.1</f>
        <v>121.10000000000001</v>
      </c>
      <c r="D820" s="48">
        <v>7</v>
      </c>
      <c r="E820" s="48">
        <v>60</v>
      </c>
      <c r="F820" s="49">
        <f>SUM(C820:E821)</f>
        <v>188.10000000000002</v>
      </c>
      <c r="G820" s="49">
        <v>188.1</v>
      </c>
      <c r="H820" s="67">
        <v>45464</v>
      </c>
      <c r="I820" s="51">
        <f>SUM(F820-G820)</f>
        <v>2.8421709430404007E-14</v>
      </c>
      <c r="J820" s="49"/>
      <c r="K820" s="53">
        <v>3.46</v>
      </c>
      <c r="L820" s="177"/>
      <c r="M820" s="39"/>
      <c r="N820" s="44"/>
      <c r="O820" s="126">
        <f>SUM(I820:N821)</f>
        <v>2.8421709430404007E-14</v>
      </c>
    </row>
    <row r="821" spans="1:15" x14ac:dyDescent="0.2">
      <c r="A821" s="127" t="s">
        <v>700</v>
      </c>
      <c r="B821" s="47">
        <v>611</v>
      </c>
      <c r="C821" s="48"/>
      <c r="D821" s="48"/>
      <c r="E821" s="48"/>
      <c r="F821" s="49"/>
      <c r="G821" s="49"/>
      <c r="H821" s="67">
        <v>45464</v>
      </c>
      <c r="I821" s="51"/>
      <c r="J821" s="49"/>
      <c r="K821" s="53">
        <v>-3.46</v>
      </c>
      <c r="L821" s="196"/>
      <c r="M821" s="59"/>
      <c r="N821" s="64"/>
      <c r="O821" s="130"/>
    </row>
    <row r="822" spans="1:15" x14ac:dyDescent="0.2">
      <c r="A822" s="36" t="s">
        <v>701</v>
      </c>
      <c r="B822" s="185">
        <v>596</v>
      </c>
      <c r="C822" s="224">
        <f>SUM(B822*0.1)</f>
        <v>59.6</v>
      </c>
      <c r="D822" s="224">
        <v>7</v>
      </c>
      <c r="E822" s="117">
        <v>30</v>
      </c>
      <c r="F822" s="118">
        <f>SUM(C822:E822)</f>
        <v>96.6</v>
      </c>
      <c r="G822" s="118"/>
      <c r="H822" s="168"/>
      <c r="I822" s="169">
        <f>SUM(F822-G822)</f>
        <v>96.6</v>
      </c>
      <c r="J822" s="42">
        <v>-1.25</v>
      </c>
      <c r="K822" s="121"/>
      <c r="L822" s="70"/>
      <c r="M822" s="118"/>
      <c r="O822" s="83">
        <f>SUM(I822:N822)</f>
        <v>95.35</v>
      </c>
    </row>
    <row r="823" spans="1:15" x14ac:dyDescent="0.2">
      <c r="A823" s="218" t="s">
        <v>702</v>
      </c>
      <c r="B823" s="171">
        <v>600</v>
      </c>
      <c r="C823" s="78">
        <f>SUM(B823*0.1)</f>
        <v>60</v>
      </c>
      <c r="D823" s="231">
        <v>7</v>
      </c>
      <c r="E823" s="78">
        <v>30</v>
      </c>
      <c r="F823" s="79">
        <f>SUM(C823:E823)</f>
        <v>97</v>
      </c>
      <c r="G823" s="79"/>
      <c r="H823" s="172"/>
      <c r="I823" s="214">
        <f>SUM(F823-G823)</f>
        <v>97</v>
      </c>
      <c r="J823" s="82">
        <v>-100.46</v>
      </c>
      <c r="K823" s="79"/>
      <c r="L823" s="108"/>
      <c r="M823" s="79"/>
      <c r="N823" s="109"/>
      <c r="O823" s="110">
        <f>SUM(I823:N823)</f>
        <v>-3.4599999999999937</v>
      </c>
    </row>
    <row r="824" spans="1:15" x14ac:dyDescent="0.2">
      <c r="A824" s="195" t="s">
        <v>703</v>
      </c>
      <c r="B824" s="128">
        <v>602</v>
      </c>
      <c r="C824" s="147">
        <f>(SUM(B824:B825))*0.1</f>
        <v>120.7</v>
      </c>
      <c r="D824" s="147">
        <v>7</v>
      </c>
      <c r="E824" s="148">
        <v>60</v>
      </c>
      <c r="F824" s="148">
        <f>SUM(C824:E825)</f>
        <v>187.7</v>
      </c>
      <c r="G824" s="148">
        <v>187.7</v>
      </c>
      <c r="H824" s="50">
        <v>45463</v>
      </c>
      <c r="I824" s="51">
        <f>SUM(F824-G824)-G825</f>
        <v>0</v>
      </c>
      <c r="J824" s="49"/>
      <c r="K824" s="53"/>
      <c r="L824" s="177"/>
      <c r="M824" s="39"/>
      <c r="N824" s="44"/>
      <c r="O824" s="126">
        <f>SUM(I824:N825)</f>
        <v>0</v>
      </c>
    </row>
    <row r="825" spans="1:15" x14ac:dyDescent="0.2">
      <c r="A825" s="195" t="s">
        <v>704</v>
      </c>
      <c r="B825" s="128">
        <v>605</v>
      </c>
      <c r="C825" s="147"/>
      <c r="D825" s="147"/>
      <c r="E825" s="148"/>
      <c r="F825" s="148"/>
      <c r="G825" s="148"/>
      <c r="H825" s="50"/>
      <c r="I825" s="51"/>
      <c r="J825" s="148"/>
      <c r="K825" s="151"/>
      <c r="L825" s="196"/>
      <c r="M825" s="59"/>
      <c r="N825" s="64"/>
      <c r="O825" s="130"/>
    </row>
    <row r="826" spans="1:15" x14ac:dyDescent="0.2">
      <c r="A826" s="115" t="s">
        <v>705</v>
      </c>
      <c r="B826" s="116">
        <v>607</v>
      </c>
      <c r="C826" s="117">
        <f>SUM(B826*0.1)</f>
        <v>60.7</v>
      </c>
      <c r="D826" s="117">
        <v>7</v>
      </c>
      <c r="E826" s="117">
        <v>30</v>
      </c>
      <c r="F826" s="118">
        <f>SUM(C826:E826)</f>
        <v>97.7</v>
      </c>
      <c r="G826" s="118"/>
      <c r="H826" s="119"/>
      <c r="I826" s="169">
        <f>SUM(F826-G826)</f>
        <v>97.7</v>
      </c>
      <c r="J826" s="39">
        <v>97.7</v>
      </c>
      <c r="K826" s="39">
        <v>4.4000000000000004</v>
      </c>
      <c r="L826" s="70"/>
      <c r="M826" s="118">
        <v>7</v>
      </c>
      <c r="O826" s="110">
        <f>SUM(I826:N827)</f>
        <v>104.7</v>
      </c>
    </row>
    <row r="827" spans="1:15" x14ac:dyDescent="0.2">
      <c r="A827" s="179"/>
      <c r="B827" s="85"/>
      <c r="C827" s="86"/>
      <c r="D827" s="86"/>
      <c r="E827" s="86"/>
      <c r="F827" s="87"/>
      <c r="G827" s="87"/>
      <c r="H827" s="180">
        <v>45314</v>
      </c>
      <c r="I827" s="89"/>
      <c r="J827" s="59">
        <v>-97.7</v>
      </c>
      <c r="K827" s="59">
        <v>-4.4000000000000004</v>
      </c>
      <c r="L827" s="70"/>
      <c r="M827" s="87"/>
      <c r="O827" s="114"/>
    </row>
    <row r="828" spans="1:15" x14ac:dyDescent="0.2">
      <c r="A828" s="210" t="s">
        <v>706</v>
      </c>
      <c r="B828" s="1">
        <v>609</v>
      </c>
      <c r="C828" s="104">
        <f>(SUM(B828:B829))*0.1</f>
        <v>108.9</v>
      </c>
      <c r="D828" s="104">
        <v>7</v>
      </c>
      <c r="E828" s="104">
        <v>30</v>
      </c>
      <c r="F828" s="71">
        <f>SUM(C828:E829)</f>
        <v>145.9</v>
      </c>
      <c r="G828" s="71"/>
      <c r="H828" s="22"/>
      <c r="I828" s="105">
        <f>SUM(F828-G828)</f>
        <v>145.9</v>
      </c>
      <c r="J828" s="52">
        <v>-60</v>
      </c>
      <c r="K828" s="71"/>
      <c r="L828" s="108"/>
      <c r="M828" s="118"/>
      <c r="N828" s="109"/>
      <c r="O828" s="110">
        <f>SUM(I828:N829)</f>
        <v>85.9</v>
      </c>
    </row>
    <row r="829" spans="1:15" x14ac:dyDescent="0.2">
      <c r="A829" s="183"/>
      <c r="B829" s="85">
        <v>480</v>
      </c>
      <c r="C829" s="86"/>
      <c r="D829" s="86"/>
      <c r="E829" s="86"/>
      <c r="F829" s="87"/>
      <c r="G829" s="87"/>
      <c r="H829" s="88"/>
      <c r="I829" s="112"/>
      <c r="J829" s="184"/>
      <c r="K829" s="87"/>
      <c r="L829" s="73"/>
      <c r="M829" s="87"/>
      <c r="N829" s="74"/>
      <c r="O829" s="114"/>
    </row>
    <row r="830" spans="1:15" x14ac:dyDescent="0.2">
      <c r="A830" s="199" t="s">
        <v>707</v>
      </c>
      <c r="B830" s="116">
        <v>680</v>
      </c>
      <c r="C830" s="224">
        <f>(SUM(B830))*0.1</f>
        <v>68</v>
      </c>
      <c r="D830" s="117">
        <v>7</v>
      </c>
      <c r="E830" s="247">
        <v>30</v>
      </c>
      <c r="F830" s="247">
        <f>SUM(C830:E830)</f>
        <v>105</v>
      </c>
      <c r="G830" s="118"/>
      <c r="H830" s="168"/>
      <c r="I830" s="169">
        <f>SUM(F830-G830)</f>
        <v>105</v>
      </c>
      <c r="J830" s="121"/>
      <c r="K830" s="170">
        <v>1.69</v>
      </c>
      <c r="L830" s="70"/>
      <c r="M830" s="247"/>
      <c r="O830" s="83">
        <f>SUM(I830:N830)</f>
        <v>106.69</v>
      </c>
    </row>
    <row r="831" spans="1:15" x14ac:dyDescent="0.2">
      <c r="A831" s="115" t="s">
        <v>708</v>
      </c>
      <c r="B831" s="116">
        <v>600</v>
      </c>
      <c r="C831" s="117">
        <f t="shared" ref="C831:C851" si="129">SUM(B831*0.1)</f>
        <v>60</v>
      </c>
      <c r="D831" s="117">
        <v>7</v>
      </c>
      <c r="E831" s="117">
        <v>30</v>
      </c>
      <c r="F831" s="118">
        <f>SUM(C831:E831)</f>
        <v>97</v>
      </c>
      <c r="G831" s="39">
        <v>0.73</v>
      </c>
      <c r="H831" s="40">
        <v>45343</v>
      </c>
      <c r="I831" s="169">
        <f t="shared" ref="I831:I839" si="130">SUM(F831-G831)</f>
        <v>96.27</v>
      </c>
      <c r="J831" s="121"/>
      <c r="K831" s="39">
        <v>4.2699999999999996</v>
      </c>
      <c r="L831" s="108"/>
      <c r="M831" s="118"/>
      <c r="N831" s="109"/>
      <c r="O831" s="110">
        <f>SUM(I831:N832)</f>
        <v>96.27</v>
      </c>
    </row>
    <row r="832" spans="1:15" x14ac:dyDescent="0.2">
      <c r="A832" s="179"/>
      <c r="B832" s="85"/>
      <c r="C832" s="86"/>
      <c r="D832" s="86"/>
      <c r="E832" s="86"/>
      <c r="F832" s="87"/>
      <c r="G832" s="87"/>
      <c r="H832" s="99">
        <v>45343</v>
      </c>
      <c r="I832" s="89"/>
      <c r="J832" s="90"/>
      <c r="K832" s="59">
        <v>-4.2699999999999996</v>
      </c>
      <c r="L832" s="73"/>
      <c r="M832" s="87"/>
      <c r="N832" s="74"/>
      <c r="O832" s="114"/>
    </row>
    <row r="833" spans="1:15" x14ac:dyDescent="0.2">
      <c r="A833" s="127" t="s">
        <v>709</v>
      </c>
      <c r="B833" s="47">
        <v>613</v>
      </c>
      <c r="C833" s="48">
        <f t="shared" si="129"/>
        <v>61.300000000000004</v>
      </c>
      <c r="D833" s="48">
        <v>7</v>
      </c>
      <c r="E833" s="48">
        <v>30</v>
      </c>
      <c r="F833" s="49">
        <f t="shared" ref="F833:F841" si="131">SUM(C833:E833)</f>
        <v>98.300000000000011</v>
      </c>
      <c r="G833" s="49">
        <v>98.3</v>
      </c>
      <c r="H833" s="50">
        <v>45462</v>
      </c>
      <c r="I833" s="129">
        <f>SUM(F833-G833)</f>
        <v>1.4210854715202004E-14</v>
      </c>
      <c r="J833" s="49"/>
      <c r="K833" s="53"/>
      <c r="L833" s="196"/>
      <c r="M833" s="59"/>
      <c r="N833" s="64"/>
      <c r="O833" s="130">
        <f t="shared" ref="O833:O844" si="132">SUM(I833:N833)</f>
        <v>1.4210854715202004E-14</v>
      </c>
    </row>
    <row r="834" spans="1:15" x14ac:dyDescent="0.2">
      <c r="A834" s="218" t="s">
        <v>710</v>
      </c>
      <c r="B834" s="77">
        <v>593</v>
      </c>
      <c r="C834" s="78">
        <f t="shared" si="129"/>
        <v>59.300000000000004</v>
      </c>
      <c r="D834" s="78">
        <v>7</v>
      </c>
      <c r="E834" s="78">
        <v>30</v>
      </c>
      <c r="F834" s="79">
        <f t="shared" si="131"/>
        <v>96.300000000000011</v>
      </c>
      <c r="G834" s="79"/>
      <c r="H834" s="80"/>
      <c r="I834" s="214">
        <f t="shared" si="130"/>
        <v>96.300000000000011</v>
      </c>
      <c r="J834" s="82">
        <v>-2.83</v>
      </c>
      <c r="K834" s="79"/>
      <c r="L834" s="70"/>
      <c r="M834" s="71"/>
      <c r="O834" s="83">
        <f t="shared" si="132"/>
        <v>93.470000000000013</v>
      </c>
    </row>
    <row r="835" spans="1:15" x14ac:dyDescent="0.2">
      <c r="A835" s="56" t="s">
        <v>711</v>
      </c>
      <c r="B835" s="57">
        <v>606</v>
      </c>
      <c r="C835" s="58">
        <f t="shared" si="129"/>
        <v>60.6</v>
      </c>
      <c r="D835" s="58">
        <v>7</v>
      </c>
      <c r="E835" s="58">
        <v>30</v>
      </c>
      <c r="F835" s="59">
        <f t="shared" si="131"/>
        <v>97.6</v>
      </c>
      <c r="G835" s="59">
        <v>98</v>
      </c>
      <c r="H835" s="99">
        <v>45457</v>
      </c>
      <c r="I835" s="273">
        <f t="shared" si="130"/>
        <v>-0.40000000000000568</v>
      </c>
      <c r="J835" s="184">
        <v>-0.96</v>
      </c>
      <c r="K835" s="63"/>
      <c r="L835" s="143"/>
      <c r="M835" s="139"/>
      <c r="N835" s="144"/>
      <c r="O835" s="145">
        <f t="shared" si="132"/>
        <v>-1.3600000000000056</v>
      </c>
    </row>
    <row r="836" spans="1:15" x14ac:dyDescent="0.2">
      <c r="A836" s="146" t="s">
        <v>712</v>
      </c>
      <c r="B836" s="1">
        <v>606</v>
      </c>
      <c r="C836" s="104">
        <f t="shared" si="129"/>
        <v>60.6</v>
      </c>
      <c r="D836" s="104">
        <v>7</v>
      </c>
      <c r="E836" s="104">
        <v>30</v>
      </c>
      <c r="F836" s="71">
        <f t="shared" si="131"/>
        <v>97.6</v>
      </c>
      <c r="G836" s="71"/>
      <c r="H836" s="22"/>
      <c r="I836" s="132">
        <f t="shared" si="130"/>
        <v>97.6</v>
      </c>
      <c r="J836" s="71"/>
      <c r="K836" s="159">
        <v>0.53</v>
      </c>
      <c r="L836" s="70"/>
      <c r="M836" s="71"/>
      <c r="O836" s="83">
        <f t="shared" si="132"/>
        <v>98.13</v>
      </c>
    </row>
    <row r="837" spans="1:15" x14ac:dyDescent="0.2">
      <c r="A837" s="229" t="s">
        <v>713</v>
      </c>
      <c r="B837" s="77">
        <v>610</v>
      </c>
      <c r="C837" s="78">
        <f t="shared" si="129"/>
        <v>61</v>
      </c>
      <c r="D837" s="78">
        <v>7</v>
      </c>
      <c r="E837" s="78">
        <v>30</v>
      </c>
      <c r="F837" s="79">
        <f t="shared" si="131"/>
        <v>98</v>
      </c>
      <c r="G837" s="79"/>
      <c r="H837" s="80"/>
      <c r="I837" s="81">
        <f t="shared" si="130"/>
        <v>98</v>
      </c>
      <c r="J837" s="162"/>
      <c r="K837" s="162"/>
      <c r="L837" s="92"/>
      <c r="M837" s="79"/>
      <c r="N837" s="93"/>
      <c r="O837" s="94">
        <f t="shared" si="132"/>
        <v>98</v>
      </c>
    </row>
    <row r="838" spans="1:15" x14ac:dyDescent="0.2">
      <c r="A838" s="66" t="s">
        <v>714</v>
      </c>
      <c r="B838" s="1">
        <v>622</v>
      </c>
      <c r="C838" s="104">
        <f t="shared" si="129"/>
        <v>62.2</v>
      </c>
      <c r="D838" s="104">
        <v>7</v>
      </c>
      <c r="E838" s="104">
        <v>30</v>
      </c>
      <c r="F838" s="71">
        <f t="shared" si="131"/>
        <v>99.2</v>
      </c>
      <c r="G838" s="71"/>
      <c r="H838" s="131"/>
      <c r="I838" s="105">
        <f t="shared" si="130"/>
        <v>99.2</v>
      </c>
      <c r="J838" s="71"/>
      <c r="K838" s="159">
        <v>3.02</v>
      </c>
      <c r="L838" s="70"/>
      <c r="M838" s="71"/>
      <c r="O838" s="83">
        <f t="shared" si="132"/>
        <v>102.22</v>
      </c>
    </row>
    <row r="839" spans="1:15" x14ac:dyDescent="0.2">
      <c r="A839" s="164" t="s">
        <v>715</v>
      </c>
      <c r="B839" s="137">
        <v>600</v>
      </c>
      <c r="C839" s="154">
        <f t="shared" si="129"/>
        <v>60</v>
      </c>
      <c r="D839" s="154">
        <v>7</v>
      </c>
      <c r="E839" s="154">
        <v>30</v>
      </c>
      <c r="F839" s="139">
        <f t="shared" si="131"/>
        <v>97</v>
      </c>
      <c r="G839" s="269">
        <v>97</v>
      </c>
      <c r="H839" s="235">
        <v>45463</v>
      </c>
      <c r="I839" s="252">
        <f t="shared" si="130"/>
        <v>0</v>
      </c>
      <c r="J839" s="138"/>
      <c r="K839" s="233"/>
      <c r="L839" s="143"/>
      <c r="M839" s="269"/>
      <c r="N839" s="144"/>
      <c r="O839" s="221">
        <f t="shared" si="132"/>
        <v>0</v>
      </c>
    </row>
    <row r="840" spans="1:15" x14ac:dyDescent="0.2">
      <c r="A840" s="46" t="s">
        <v>716</v>
      </c>
      <c r="B840" s="47">
        <v>600</v>
      </c>
      <c r="C840" s="147">
        <f t="shared" si="129"/>
        <v>60</v>
      </c>
      <c r="D840" s="48">
        <v>7</v>
      </c>
      <c r="E840" s="48">
        <v>30</v>
      </c>
      <c r="F840" s="148">
        <f t="shared" si="131"/>
        <v>97</v>
      </c>
      <c r="G840" s="49">
        <v>100</v>
      </c>
      <c r="H840" s="50">
        <v>45408</v>
      </c>
      <c r="I840" s="298">
        <f>SUM(F840-G840)</f>
        <v>-3</v>
      </c>
      <c r="J840" s="52">
        <v>-5.8</v>
      </c>
      <c r="K840" s="49"/>
      <c r="L840" s="101"/>
      <c r="M840" s="49"/>
      <c r="N840" s="54"/>
      <c r="O840" s="55">
        <f t="shared" si="132"/>
        <v>-8.8000000000000007</v>
      </c>
    </row>
    <row r="841" spans="1:15" x14ac:dyDescent="0.2">
      <c r="A841" s="36" t="s">
        <v>717</v>
      </c>
      <c r="B841" s="124">
        <v>603</v>
      </c>
      <c r="C841" s="38">
        <f t="shared" si="129"/>
        <v>60.300000000000004</v>
      </c>
      <c r="D841" s="38">
        <v>7</v>
      </c>
      <c r="E841" s="38">
        <v>30</v>
      </c>
      <c r="F841" s="39">
        <f t="shared" si="131"/>
        <v>97.300000000000011</v>
      </c>
      <c r="G841" s="187">
        <v>90</v>
      </c>
      <c r="H841" s="135">
        <v>45468</v>
      </c>
      <c r="I841" s="41">
        <f>SUM(F841-G841)</f>
        <v>7.3000000000000114</v>
      </c>
      <c r="J841" s="188">
        <v>-10.83</v>
      </c>
      <c r="K841" s="294"/>
      <c r="L841" s="44"/>
      <c r="M841" s="187"/>
      <c r="N841" s="44"/>
      <c r="O841" s="45">
        <f>SUM(I841:N842)</f>
        <v>-3.5299999999999878</v>
      </c>
    </row>
    <row r="842" spans="1:15" x14ac:dyDescent="0.2">
      <c r="A842" s="56"/>
      <c r="B842" s="96"/>
      <c r="C842" s="58"/>
      <c r="D842" s="58"/>
      <c r="E842" s="58"/>
      <c r="F842" s="59"/>
      <c r="G842" s="190"/>
      <c r="H842" s="206" t="s">
        <v>29</v>
      </c>
      <c r="I842" s="61">
        <v>-7.3</v>
      </c>
      <c r="J842" s="191">
        <v>7.3</v>
      </c>
      <c r="K842" s="305"/>
      <c r="L842" s="64"/>
      <c r="M842" s="190"/>
      <c r="N842" s="64"/>
      <c r="O842" s="65"/>
    </row>
    <row r="843" spans="1:15" x14ac:dyDescent="0.2">
      <c r="A843" s="146" t="s">
        <v>718</v>
      </c>
      <c r="B843" s="160">
        <v>747</v>
      </c>
      <c r="C843" s="104">
        <f t="shared" si="129"/>
        <v>74.7</v>
      </c>
      <c r="D843" s="174">
        <v>7</v>
      </c>
      <c r="E843" s="193">
        <v>30</v>
      </c>
      <c r="F843" s="71">
        <f>SUM(C843:E843)-60</f>
        <v>51.7</v>
      </c>
      <c r="G843" s="193"/>
      <c r="H843" s="131"/>
      <c r="I843" s="132">
        <f t="shared" ref="I843:I849" si="133">SUM(F843-G843)</f>
        <v>51.7</v>
      </c>
      <c r="J843" s="193"/>
      <c r="K843" s="215">
        <v>1.29</v>
      </c>
      <c r="L843" s="70"/>
      <c r="M843" s="193"/>
      <c r="O843" s="83">
        <f t="shared" si="132"/>
        <v>52.99</v>
      </c>
    </row>
    <row r="844" spans="1:15" x14ac:dyDescent="0.2">
      <c r="A844" s="208" t="s">
        <v>719</v>
      </c>
      <c r="B844" s="171">
        <v>786</v>
      </c>
      <c r="C844" s="231">
        <f>(SUM(B844))*0.1</f>
        <v>78.600000000000009</v>
      </c>
      <c r="D844" s="78">
        <v>7</v>
      </c>
      <c r="E844" s="176">
        <v>30</v>
      </c>
      <c r="F844" s="176">
        <f t="shared" ref="F844:F851" si="134">SUM(C844:E844)</f>
        <v>115.60000000000001</v>
      </c>
      <c r="G844" s="176"/>
      <c r="H844" s="172"/>
      <c r="I844" s="81">
        <f>SUM(F844-G844)</f>
        <v>115.60000000000001</v>
      </c>
      <c r="J844" s="176"/>
      <c r="K844" s="299">
        <v>0.73</v>
      </c>
      <c r="L844" s="92"/>
      <c r="M844" s="176"/>
      <c r="N844" s="93"/>
      <c r="O844" s="94">
        <f t="shared" si="132"/>
        <v>116.33000000000001</v>
      </c>
    </row>
    <row r="845" spans="1:15" x14ac:dyDescent="0.2">
      <c r="A845" s="195" t="s">
        <v>720</v>
      </c>
      <c r="B845" s="47">
        <v>568</v>
      </c>
      <c r="C845" s="48">
        <f t="shared" si="129"/>
        <v>56.800000000000004</v>
      </c>
      <c r="D845" s="48">
        <v>7</v>
      </c>
      <c r="E845" s="48">
        <v>30</v>
      </c>
      <c r="F845" s="49">
        <f t="shared" si="134"/>
        <v>93.800000000000011</v>
      </c>
      <c r="G845" s="49">
        <v>93.8</v>
      </c>
      <c r="H845" s="290">
        <v>45462</v>
      </c>
      <c r="I845" s="129">
        <f>SUM(F845-G845)</f>
        <v>1.4210854715202004E-14</v>
      </c>
      <c r="J845" s="49"/>
      <c r="K845" s="53"/>
      <c r="L845" s="101"/>
      <c r="M845" s="49"/>
      <c r="N845" s="54"/>
      <c r="O845" s="102">
        <f>SUM(I845:N845)</f>
        <v>1.4210854715202004E-14</v>
      </c>
    </row>
    <row r="846" spans="1:15" x14ac:dyDescent="0.2">
      <c r="A846" s="76" t="s">
        <v>721</v>
      </c>
      <c r="B846" s="77">
        <v>578</v>
      </c>
      <c r="C846" s="78">
        <f>SUM(B846*0.1)</f>
        <v>57.800000000000004</v>
      </c>
      <c r="D846" s="78">
        <v>7</v>
      </c>
      <c r="E846" s="78">
        <v>30</v>
      </c>
      <c r="F846" s="79">
        <f t="shared" si="134"/>
        <v>94.800000000000011</v>
      </c>
      <c r="G846" s="79"/>
      <c r="H846" s="172"/>
      <c r="I846" s="81">
        <f t="shared" si="133"/>
        <v>94.800000000000011</v>
      </c>
      <c r="J846" s="82">
        <v>-0.32</v>
      </c>
      <c r="K846" s="162"/>
      <c r="L846" s="108"/>
      <c r="M846" s="79"/>
      <c r="N846" s="109"/>
      <c r="O846" s="110">
        <f>SUM(I846:N846)</f>
        <v>94.480000000000018</v>
      </c>
    </row>
    <row r="847" spans="1:15" x14ac:dyDescent="0.2">
      <c r="A847" s="103" t="s">
        <v>722</v>
      </c>
      <c r="B847" s="160">
        <v>598</v>
      </c>
      <c r="C847" s="104">
        <f t="shared" si="129"/>
        <v>59.800000000000004</v>
      </c>
      <c r="D847" s="104">
        <v>7</v>
      </c>
      <c r="E847" s="104">
        <v>30</v>
      </c>
      <c r="F847" s="71">
        <f t="shared" si="134"/>
        <v>96.800000000000011</v>
      </c>
      <c r="G847" s="49">
        <v>4.1500000000000004</v>
      </c>
      <c r="H847" s="67">
        <v>45328</v>
      </c>
      <c r="I847" s="132">
        <f t="shared" si="133"/>
        <v>92.65</v>
      </c>
      <c r="J847" s="148">
        <v>98.6</v>
      </c>
      <c r="K847" s="49">
        <v>7.25</v>
      </c>
      <c r="L847" s="108"/>
      <c r="M847" s="118"/>
      <c r="N847" s="109"/>
      <c r="O847" s="110">
        <f>SUM(I847:N848)</f>
        <v>92.65</v>
      </c>
    </row>
    <row r="848" spans="1:15" x14ac:dyDescent="0.2">
      <c r="A848" s="103"/>
      <c r="B848" s="160"/>
      <c r="C848" s="104"/>
      <c r="D848" s="104"/>
      <c r="E848" s="104"/>
      <c r="F848" s="71"/>
      <c r="G848" s="71"/>
      <c r="H848" s="67">
        <v>45328</v>
      </c>
      <c r="I848" s="132"/>
      <c r="J848" s="148">
        <v>-98.6</v>
      </c>
      <c r="K848" s="49">
        <v>-7.25</v>
      </c>
      <c r="L848" s="73"/>
      <c r="M848" s="87"/>
      <c r="N848" s="74"/>
      <c r="O848" s="114"/>
    </row>
    <row r="849" spans="1:15" x14ac:dyDescent="0.2">
      <c r="A849" s="115" t="s">
        <v>723</v>
      </c>
      <c r="B849" s="185">
        <v>609</v>
      </c>
      <c r="C849" s="224">
        <f t="shared" si="129"/>
        <v>60.900000000000006</v>
      </c>
      <c r="D849" s="224">
        <v>7</v>
      </c>
      <c r="E849" s="117">
        <v>30</v>
      </c>
      <c r="F849" s="121">
        <f t="shared" si="134"/>
        <v>97.9</v>
      </c>
      <c r="G849" s="121"/>
      <c r="H849" s="168"/>
      <c r="I849" s="169">
        <f t="shared" si="133"/>
        <v>97.9</v>
      </c>
      <c r="J849" s="178">
        <v>104.9</v>
      </c>
      <c r="K849" s="178">
        <v>4.41</v>
      </c>
      <c r="L849" s="108"/>
      <c r="M849" s="118"/>
      <c r="N849" s="109"/>
      <c r="O849" s="110">
        <f>SUM(I849:N850)</f>
        <v>97.9</v>
      </c>
    </row>
    <row r="850" spans="1:15" x14ac:dyDescent="0.2">
      <c r="A850" s="179"/>
      <c r="B850" s="192"/>
      <c r="C850" s="234"/>
      <c r="D850" s="234"/>
      <c r="E850" s="86"/>
      <c r="F850" s="90"/>
      <c r="G850" s="90"/>
      <c r="H850" s="99">
        <v>45314</v>
      </c>
      <c r="I850" s="89"/>
      <c r="J850" s="98">
        <v>-104.9</v>
      </c>
      <c r="K850" s="98">
        <v>-4.41</v>
      </c>
      <c r="L850" s="73"/>
      <c r="M850" s="87"/>
      <c r="N850" s="74"/>
      <c r="O850" s="114"/>
    </row>
    <row r="851" spans="1:15" x14ac:dyDescent="0.2">
      <c r="A851" s="205" t="s">
        <v>724</v>
      </c>
      <c r="B851" s="57">
        <v>619</v>
      </c>
      <c r="C851" s="58">
        <f t="shared" si="129"/>
        <v>61.900000000000006</v>
      </c>
      <c r="D851" s="58">
        <v>7</v>
      </c>
      <c r="E851" s="58">
        <v>30</v>
      </c>
      <c r="F851" s="59">
        <f t="shared" si="134"/>
        <v>98.9</v>
      </c>
      <c r="G851" s="59">
        <v>98.9</v>
      </c>
      <c r="H851" s="180">
        <v>45465</v>
      </c>
      <c r="I851" s="246">
        <f>SUM(F851-G851)</f>
        <v>0</v>
      </c>
      <c r="J851" s="306"/>
      <c r="K851" s="307"/>
      <c r="L851" s="101"/>
      <c r="M851" s="306"/>
      <c r="N851" s="54"/>
      <c r="O851" s="102">
        <f>SUM(I851:N851)</f>
        <v>0</v>
      </c>
    </row>
    <row r="852" spans="1:15" x14ac:dyDescent="0.2">
      <c r="A852" s="195" t="s">
        <v>725</v>
      </c>
      <c r="B852" s="47">
        <v>604</v>
      </c>
      <c r="C852" s="48">
        <f>(SUM(B852:B853))*0.1</f>
        <v>120.4</v>
      </c>
      <c r="D852" s="48">
        <v>7</v>
      </c>
      <c r="E852" s="48">
        <v>60</v>
      </c>
      <c r="F852" s="49">
        <f>SUM(C852:E853)</f>
        <v>187.4</v>
      </c>
      <c r="G852" s="49">
        <v>187.4</v>
      </c>
      <c r="H852" s="50">
        <v>45471</v>
      </c>
      <c r="I852" s="268">
        <f>SUM(F852-G852)-G853</f>
        <v>0</v>
      </c>
      <c r="J852" s="49"/>
      <c r="K852" s="53"/>
      <c r="L852" s="177"/>
      <c r="M852" s="39"/>
      <c r="N852" s="44"/>
      <c r="O852" s="126">
        <f>SUM(I852:N853)</f>
        <v>0</v>
      </c>
    </row>
    <row r="853" spans="1:15" x14ac:dyDescent="0.2">
      <c r="A853" s="195" t="s">
        <v>726</v>
      </c>
      <c r="B853" s="47">
        <v>600</v>
      </c>
      <c r="C853" s="48"/>
      <c r="D853" s="48"/>
      <c r="E853" s="48"/>
      <c r="F853" s="49"/>
      <c r="G853" s="49"/>
      <c r="H853" s="50"/>
      <c r="I853" s="129"/>
      <c r="J853" s="49"/>
      <c r="K853" s="53"/>
      <c r="L853" s="101"/>
      <c r="M853" s="49"/>
      <c r="N853" s="54"/>
      <c r="O853" s="102"/>
    </row>
    <row r="854" spans="1:15" x14ac:dyDescent="0.2">
      <c r="A854" s="123" t="s">
        <v>727</v>
      </c>
      <c r="B854" s="37">
        <v>600</v>
      </c>
      <c r="C854" s="38">
        <f t="shared" ref="C854:C876" si="135">SUM(B854*0.1)</f>
        <v>60</v>
      </c>
      <c r="D854" s="38">
        <v>7</v>
      </c>
      <c r="E854" s="38">
        <v>30</v>
      </c>
      <c r="F854" s="39">
        <f t="shared" ref="F854:F876" si="136">SUM(C854:E854)</f>
        <v>97</v>
      </c>
      <c r="G854" s="39">
        <v>97</v>
      </c>
      <c r="H854" s="135">
        <v>45470</v>
      </c>
      <c r="I854" s="41">
        <f>SUM(F854-G854)</f>
        <v>0</v>
      </c>
      <c r="J854" s="178">
        <v>0.52</v>
      </c>
      <c r="K854" s="136">
        <v>0.02</v>
      </c>
      <c r="L854" s="44"/>
      <c r="M854" s="39"/>
      <c r="N854" s="44"/>
      <c r="O854" s="126">
        <f>SUM(I854:N855)</f>
        <v>0</v>
      </c>
    </row>
    <row r="855" spans="1:15" x14ac:dyDescent="0.2">
      <c r="A855" s="95"/>
      <c r="B855" s="57"/>
      <c r="C855" s="58"/>
      <c r="D855" s="58"/>
      <c r="E855" s="58"/>
      <c r="F855" s="59"/>
      <c r="G855" s="59"/>
      <c r="H855" s="180">
        <v>45470</v>
      </c>
      <c r="I855" s="61"/>
      <c r="J855" s="98">
        <v>-0.52</v>
      </c>
      <c r="K855" s="181">
        <v>-0.02</v>
      </c>
      <c r="L855" s="64"/>
      <c r="M855" s="59"/>
      <c r="N855" s="64"/>
      <c r="O855" s="130"/>
    </row>
    <row r="856" spans="1:15" x14ac:dyDescent="0.2">
      <c r="A856" s="95" t="s">
        <v>728</v>
      </c>
      <c r="B856" s="96">
        <v>600</v>
      </c>
      <c r="C856" s="58">
        <f t="shared" si="135"/>
        <v>60</v>
      </c>
      <c r="D856" s="97">
        <v>7</v>
      </c>
      <c r="E856" s="58">
        <v>30</v>
      </c>
      <c r="F856" s="59">
        <f t="shared" si="136"/>
        <v>97</v>
      </c>
      <c r="G856" s="190">
        <v>97</v>
      </c>
      <c r="H856" s="242">
        <v>45463</v>
      </c>
      <c r="I856" s="100">
        <f>SUM(F856-G856)</f>
        <v>0</v>
      </c>
      <c r="J856" s="98"/>
      <c r="K856" s="181"/>
      <c r="L856" s="101"/>
      <c r="M856" s="148"/>
      <c r="N856" s="54"/>
      <c r="O856" s="102">
        <f>SUM(I856:N856)</f>
        <v>0</v>
      </c>
    </row>
    <row r="857" spans="1:15" x14ac:dyDescent="0.2">
      <c r="A857" s="103" t="s">
        <v>729</v>
      </c>
      <c r="B857" s="160">
        <v>606</v>
      </c>
      <c r="C857" s="174">
        <f t="shared" si="135"/>
        <v>60.6</v>
      </c>
      <c r="D857" s="174">
        <v>7</v>
      </c>
      <c r="E857" s="104">
        <v>30</v>
      </c>
      <c r="F857" s="71">
        <f t="shared" si="136"/>
        <v>97.6</v>
      </c>
      <c r="G857" s="71"/>
      <c r="H857" s="131"/>
      <c r="I857" s="132">
        <f t="shared" ref="I857:I877" si="137">SUM(F857-G857)</f>
        <v>97.6</v>
      </c>
      <c r="J857" s="71"/>
      <c r="K857" s="71"/>
      <c r="L857" s="92"/>
      <c r="M857" s="162"/>
      <c r="N857" s="93"/>
      <c r="O857" s="94">
        <f>SUM(I857:N857)</f>
        <v>97.6</v>
      </c>
    </row>
    <row r="858" spans="1:15" x14ac:dyDescent="0.2">
      <c r="A858" s="218" t="s">
        <v>730</v>
      </c>
      <c r="B858" s="77">
        <v>730</v>
      </c>
      <c r="C858" s="78">
        <f t="shared" si="135"/>
        <v>73</v>
      </c>
      <c r="D858" s="78">
        <v>7</v>
      </c>
      <c r="E858" s="78">
        <v>30</v>
      </c>
      <c r="F858" s="79">
        <f t="shared" si="136"/>
        <v>110</v>
      </c>
      <c r="G858" s="79"/>
      <c r="H858" s="80"/>
      <c r="I858" s="214">
        <f t="shared" si="137"/>
        <v>110</v>
      </c>
      <c r="J858" s="82">
        <v>-110.4</v>
      </c>
      <c r="K858" s="79"/>
      <c r="L858" s="70"/>
      <c r="M858" s="71"/>
      <c r="O858" s="83">
        <f>SUM(I858:N858)</f>
        <v>-0.40000000000000568</v>
      </c>
    </row>
    <row r="859" spans="1:15" x14ac:dyDescent="0.2">
      <c r="A859" s="146" t="s">
        <v>731</v>
      </c>
      <c r="B859" s="1">
        <v>600</v>
      </c>
      <c r="C859" s="104">
        <f t="shared" si="135"/>
        <v>60</v>
      </c>
      <c r="D859" s="104">
        <v>7</v>
      </c>
      <c r="E859" s="161">
        <v>30</v>
      </c>
      <c r="F859" s="71">
        <f t="shared" si="136"/>
        <v>97</v>
      </c>
      <c r="G859" s="71"/>
      <c r="H859" s="22"/>
      <c r="I859" s="132">
        <f t="shared" si="137"/>
        <v>97</v>
      </c>
      <c r="J859" s="71"/>
      <c r="K859" s="159">
        <v>3.68</v>
      </c>
      <c r="L859" s="108"/>
      <c r="M859" s="118"/>
      <c r="N859" s="109"/>
      <c r="O859" s="110">
        <f>SUM(I859:N859)</f>
        <v>100.68</v>
      </c>
    </row>
    <row r="860" spans="1:15" x14ac:dyDescent="0.2">
      <c r="A860" s="199" t="s">
        <v>732</v>
      </c>
      <c r="B860" s="116">
        <v>600</v>
      </c>
      <c r="C860" s="121">
        <f t="shared" si="135"/>
        <v>60</v>
      </c>
      <c r="D860" s="121">
        <v>7</v>
      </c>
      <c r="E860" s="121">
        <v>30</v>
      </c>
      <c r="F860" s="118">
        <f t="shared" si="136"/>
        <v>97</v>
      </c>
      <c r="G860" s="118"/>
      <c r="H860" s="119"/>
      <c r="I860" s="169">
        <f t="shared" si="137"/>
        <v>97</v>
      </c>
      <c r="J860" s="194">
        <v>96.81</v>
      </c>
      <c r="K860" s="39">
        <v>4.3600000000000003</v>
      </c>
      <c r="L860" s="108"/>
      <c r="M860" s="118"/>
      <c r="N860" s="109"/>
      <c r="O860" s="110">
        <f>SUM(I860:N861)</f>
        <v>98.170000000000016</v>
      </c>
    </row>
    <row r="861" spans="1:15" x14ac:dyDescent="0.2">
      <c r="A861" s="182"/>
      <c r="B861" s="85"/>
      <c r="C861" s="90"/>
      <c r="D861" s="90"/>
      <c r="E861" s="90"/>
      <c r="F861" s="87"/>
      <c r="G861" s="87"/>
      <c r="H861" s="180">
        <v>45313</v>
      </c>
      <c r="I861" s="89"/>
      <c r="J861" s="184">
        <v>-95.64</v>
      </c>
      <c r="K861" s="59">
        <v>-4.3600000000000003</v>
      </c>
      <c r="L861" s="73"/>
      <c r="M861" s="87"/>
      <c r="N861" s="74"/>
      <c r="O861" s="114"/>
    </row>
    <row r="862" spans="1:15" x14ac:dyDescent="0.2">
      <c r="A862" s="66" t="s">
        <v>733</v>
      </c>
      <c r="B862" s="160">
        <v>580</v>
      </c>
      <c r="C862" s="104">
        <f t="shared" si="135"/>
        <v>58</v>
      </c>
      <c r="D862" s="104">
        <v>7</v>
      </c>
      <c r="E862" s="104">
        <v>30</v>
      </c>
      <c r="F862" s="71">
        <f t="shared" si="136"/>
        <v>95</v>
      </c>
      <c r="G862" s="49">
        <v>0.81</v>
      </c>
      <c r="H862" s="290">
        <v>45448</v>
      </c>
      <c r="I862" s="209">
        <f>SUM(F862-G862)</f>
        <v>94.19</v>
      </c>
      <c r="J862" s="49">
        <v>95</v>
      </c>
      <c r="K862" s="151">
        <v>4.28</v>
      </c>
      <c r="L862" s="108"/>
      <c r="M862" s="194">
        <v>7</v>
      </c>
      <c r="N862" s="109"/>
      <c r="O862" s="110">
        <f>SUM(I862:N863)</f>
        <v>109.75</v>
      </c>
    </row>
    <row r="863" spans="1:15" x14ac:dyDescent="0.2">
      <c r="A863" s="66"/>
      <c r="B863" s="160"/>
      <c r="C863" s="104"/>
      <c r="D863" s="104"/>
      <c r="E863" s="104"/>
      <c r="F863" s="71"/>
      <c r="G863" s="71"/>
      <c r="H863" s="290">
        <v>45448</v>
      </c>
      <c r="I863" s="209"/>
      <c r="J863" s="49">
        <v>-95</v>
      </c>
      <c r="K863" s="151">
        <v>4.28</v>
      </c>
      <c r="L863" s="70"/>
      <c r="M863" s="159"/>
      <c r="O863" s="83"/>
    </row>
    <row r="864" spans="1:15" x14ac:dyDescent="0.2">
      <c r="A864" s="115" t="s">
        <v>734</v>
      </c>
      <c r="B864" s="116">
        <v>648</v>
      </c>
      <c r="C864" s="121">
        <f t="shared" si="135"/>
        <v>64.8</v>
      </c>
      <c r="D864" s="121">
        <v>7</v>
      </c>
      <c r="E864" s="121">
        <v>30</v>
      </c>
      <c r="F864" s="118">
        <f t="shared" si="136"/>
        <v>101.8</v>
      </c>
      <c r="G864" s="118"/>
      <c r="H864" s="119"/>
      <c r="I864" s="169">
        <f t="shared" si="137"/>
        <v>101.8</v>
      </c>
      <c r="J864" s="39">
        <v>100.39</v>
      </c>
      <c r="K864" s="43">
        <v>4.5199999999999996</v>
      </c>
      <c r="L864" s="109"/>
      <c r="M864" s="121"/>
      <c r="N864" s="109"/>
      <c r="O864" s="110">
        <f>SUM(I864:N865)</f>
        <v>101.80000000000001</v>
      </c>
    </row>
    <row r="865" spans="1:15" x14ac:dyDescent="0.2">
      <c r="A865" s="179"/>
      <c r="B865" s="85"/>
      <c r="C865" s="90"/>
      <c r="D865" s="90"/>
      <c r="E865" s="90"/>
      <c r="F865" s="87"/>
      <c r="G865" s="87"/>
      <c r="H865" s="180">
        <v>45448</v>
      </c>
      <c r="I865" s="89"/>
      <c r="J865" s="59">
        <v>-100.39</v>
      </c>
      <c r="K865" s="63">
        <v>-4.5199999999999996</v>
      </c>
      <c r="L865" s="74"/>
      <c r="M865" s="90"/>
      <c r="N865" s="74"/>
      <c r="O865" s="114"/>
    </row>
    <row r="866" spans="1:15" x14ac:dyDescent="0.2">
      <c r="A866" s="66" t="s">
        <v>735</v>
      </c>
      <c r="B866" s="160">
        <v>742</v>
      </c>
      <c r="C866" s="104">
        <f t="shared" si="135"/>
        <v>74.2</v>
      </c>
      <c r="D866" s="174">
        <v>7</v>
      </c>
      <c r="E866" s="104">
        <v>30</v>
      </c>
      <c r="F866" s="71">
        <f t="shared" si="136"/>
        <v>111.2</v>
      </c>
      <c r="G866" s="193"/>
      <c r="H866" s="131"/>
      <c r="I866" s="132">
        <f t="shared" si="137"/>
        <v>111.2</v>
      </c>
      <c r="J866" s="215">
        <v>0.37</v>
      </c>
      <c r="K866" s="175">
        <v>4.79</v>
      </c>
      <c r="L866" s="70"/>
      <c r="M866" s="193"/>
      <c r="O866" s="83">
        <f t="shared" ref="O866:O873" si="138">SUM(I866:N866)</f>
        <v>116.36000000000001</v>
      </c>
    </row>
    <row r="867" spans="1:15" x14ac:dyDescent="0.2">
      <c r="A867" s="225" t="s">
        <v>736</v>
      </c>
      <c r="B867" s="77">
        <v>640</v>
      </c>
      <c r="C867" s="78">
        <f t="shared" si="135"/>
        <v>64</v>
      </c>
      <c r="D867" s="78">
        <v>7</v>
      </c>
      <c r="E867" s="78">
        <v>30</v>
      </c>
      <c r="F867" s="79">
        <f t="shared" si="136"/>
        <v>101</v>
      </c>
      <c r="G867" s="79"/>
      <c r="H867" s="80"/>
      <c r="I867" s="81">
        <f t="shared" si="137"/>
        <v>101</v>
      </c>
      <c r="J867" s="79"/>
      <c r="K867" s="79"/>
      <c r="L867" s="92"/>
      <c r="M867" s="79"/>
      <c r="N867" s="93"/>
      <c r="O867" s="94">
        <f t="shared" si="138"/>
        <v>101</v>
      </c>
    </row>
    <row r="868" spans="1:15" x14ac:dyDescent="0.2">
      <c r="A868" s="146" t="s">
        <v>737</v>
      </c>
      <c r="B868" s="1">
        <v>633</v>
      </c>
      <c r="C868" s="104">
        <f t="shared" si="135"/>
        <v>63.300000000000004</v>
      </c>
      <c r="D868" s="104">
        <v>7</v>
      </c>
      <c r="E868" s="104">
        <v>30</v>
      </c>
      <c r="F868" s="71">
        <f t="shared" si="136"/>
        <v>100.30000000000001</v>
      </c>
      <c r="G868" s="71"/>
      <c r="H868" s="22"/>
      <c r="I868" s="132">
        <f t="shared" si="137"/>
        <v>100.30000000000001</v>
      </c>
      <c r="J868" s="71"/>
      <c r="K868" s="159">
        <v>0.15</v>
      </c>
      <c r="L868" s="70"/>
      <c r="M868" s="71"/>
      <c r="O868" s="83">
        <f t="shared" si="138"/>
        <v>100.45000000000002</v>
      </c>
    </row>
    <row r="869" spans="1:15" x14ac:dyDescent="0.2">
      <c r="A869" s="158" t="s">
        <v>738</v>
      </c>
      <c r="B869" s="77">
        <v>619</v>
      </c>
      <c r="C869" s="78">
        <f t="shared" si="135"/>
        <v>61.900000000000006</v>
      </c>
      <c r="D869" s="78">
        <v>7</v>
      </c>
      <c r="E869" s="78">
        <v>30</v>
      </c>
      <c r="F869" s="79">
        <f t="shared" si="136"/>
        <v>98.9</v>
      </c>
      <c r="G869" s="79"/>
      <c r="H869" s="80"/>
      <c r="I869" s="81">
        <f t="shared" si="137"/>
        <v>98.9</v>
      </c>
      <c r="J869" s="79"/>
      <c r="K869" s="173">
        <v>3.26</v>
      </c>
      <c r="L869" s="92"/>
      <c r="M869" s="79"/>
      <c r="N869" s="93"/>
      <c r="O869" s="94">
        <f t="shared" si="138"/>
        <v>102.16000000000001</v>
      </c>
    </row>
    <row r="870" spans="1:15" x14ac:dyDescent="0.2">
      <c r="A870" s="243" t="s">
        <v>739</v>
      </c>
      <c r="B870" s="116">
        <v>600</v>
      </c>
      <c r="C870" s="117">
        <f t="shared" si="135"/>
        <v>60</v>
      </c>
      <c r="D870" s="117">
        <v>7</v>
      </c>
      <c r="E870" s="117">
        <v>30</v>
      </c>
      <c r="F870" s="118">
        <f t="shared" si="136"/>
        <v>97</v>
      </c>
      <c r="G870" s="118"/>
      <c r="H870" s="266"/>
      <c r="I870" s="169">
        <f t="shared" si="137"/>
        <v>97</v>
      </c>
      <c r="J870" s="71"/>
      <c r="K870" s="71"/>
      <c r="L870" s="70"/>
      <c r="M870" s="71"/>
      <c r="O870" s="83">
        <f t="shared" si="138"/>
        <v>97</v>
      </c>
    </row>
    <row r="871" spans="1:15" x14ac:dyDescent="0.2">
      <c r="A871" s="225" t="s">
        <v>740</v>
      </c>
      <c r="B871" s="77">
        <v>600</v>
      </c>
      <c r="C871" s="78">
        <f t="shared" si="135"/>
        <v>60</v>
      </c>
      <c r="D871" s="78">
        <v>7</v>
      </c>
      <c r="E871" s="78">
        <v>30</v>
      </c>
      <c r="F871" s="79">
        <f t="shared" si="136"/>
        <v>97</v>
      </c>
      <c r="G871" s="79"/>
      <c r="H871" s="172"/>
      <c r="I871" s="214">
        <f t="shared" si="137"/>
        <v>97</v>
      </c>
      <c r="J871" s="79"/>
      <c r="K871" s="79"/>
      <c r="L871" s="108"/>
      <c r="M871" s="118"/>
      <c r="N871" s="109"/>
      <c r="O871" s="110">
        <f t="shared" si="138"/>
        <v>97</v>
      </c>
    </row>
    <row r="872" spans="1:15" x14ac:dyDescent="0.2">
      <c r="A872" s="56" t="s">
        <v>741</v>
      </c>
      <c r="B872" s="85">
        <v>637</v>
      </c>
      <c r="C872" s="86">
        <f t="shared" si="135"/>
        <v>63.7</v>
      </c>
      <c r="D872" s="86">
        <v>7</v>
      </c>
      <c r="E872" s="86">
        <v>30</v>
      </c>
      <c r="F872" s="87">
        <f t="shared" si="136"/>
        <v>100.7</v>
      </c>
      <c r="G872" s="87"/>
      <c r="H872" s="207"/>
      <c r="I872" s="89">
        <f t="shared" si="137"/>
        <v>100.7</v>
      </c>
      <c r="J872" s="184">
        <v>-3.04</v>
      </c>
      <c r="K872" s="87"/>
      <c r="L872" s="92"/>
      <c r="M872" s="79"/>
      <c r="N872" s="93"/>
      <c r="O872" s="94">
        <f t="shared" si="138"/>
        <v>97.66</v>
      </c>
    </row>
    <row r="873" spans="1:15" x14ac:dyDescent="0.2">
      <c r="A873" s="103" t="s">
        <v>742</v>
      </c>
      <c r="B873" s="1">
        <v>624</v>
      </c>
      <c r="C873" s="104">
        <f t="shared" si="135"/>
        <v>62.400000000000006</v>
      </c>
      <c r="D873" s="104">
        <v>7</v>
      </c>
      <c r="E873" s="104">
        <v>30</v>
      </c>
      <c r="F873" s="71">
        <f t="shared" si="136"/>
        <v>99.4</v>
      </c>
      <c r="G873" s="71"/>
      <c r="H873" s="22"/>
      <c r="I873" s="132">
        <f t="shared" si="137"/>
        <v>99.4</v>
      </c>
      <c r="J873" s="71"/>
      <c r="K873" s="71"/>
      <c r="L873" s="70"/>
      <c r="M873" s="71"/>
      <c r="O873" s="83">
        <f t="shared" si="138"/>
        <v>99.4</v>
      </c>
    </row>
    <row r="874" spans="1:15" x14ac:dyDescent="0.2">
      <c r="A874" s="115" t="s">
        <v>743</v>
      </c>
      <c r="B874" s="116">
        <v>600</v>
      </c>
      <c r="C874" s="117">
        <f t="shared" si="135"/>
        <v>60</v>
      </c>
      <c r="D874" s="117">
        <v>7</v>
      </c>
      <c r="E874" s="117">
        <v>30</v>
      </c>
      <c r="F874" s="118">
        <f t="shared" si="136"/>
        <v>97</v>
      </c>
      <c r="G874" s="118"/>
      <c r="H874" s="119"/>
      <c r="I874" s="169">
        <f t="shared" si="137"/>
        <v>97</v>
      </c>
      <c r="J874" s="39">
        <v>97</v>
      </c>
      <c r="K874" s="39">
        <v>5.27</v>
      </c>
      <c r="L874" s="108"/>
      <c r="M874" s="118"/>
      <c r="N874" s="109"/>
      <c r="O874" s="110">
        <f>SUM(I874:N875)</f>
        <v>97.000000000000014</v>
      </c>
    </row>
    <row r="875" spans="1:15" x14ac:dyDescent="0.2">
      <c r="A875" s="179"/>
      <c r="B875" s="85"/>
      <c r="C875" s="86"/>
      <c r="D875" s="86"/>
      <c r="E875" s="86"/>
      <c r="F875" s="87"/>
      <c r="G875" s="87"/>
      <c r="H875" s="180">
        <v>45332</v>
      </c>
      <c r="I875" s="89"/>
      <c r="J875" s="59">
        <v>-97</v>
      </c>
      <c r="K875" s="59">
        <v>-5.27</v>
      </c>
      <c r="L875" s="73"/>
      <c r="M875" s="87"/>
      <c r="N875" s="74"/>
      <c r="O875" s="114"/>
    </row>
    <row r="876" spans="1:15" x14ac:dyDescent="0.2">
      <c r="A876" s="84" t="s">
        <v>744</v>
      </c>
      <c r="B876" s="85">
        <v>600</v>
      </c>
      <c r="C876" s="86">
        <f t="shared" si="135"/>
        <v>60</v>
      </c>
      <c r="D876" s="86">
        <v>7</v>
      </c>
      <c r="E876" s="86">
        <v>30</v>
      </c>
      <c r="F876" s="87">
        <f t="shared" si="136"/>
        <v>97</v>
      </c>
      <c r="G876" s="87"/>
      <c r="H876" s="88"/>
      <c r="I876" s="89">
        <f t="shared" si="137"/>
        <v>97</v>
      </c>
      <c r="J876" s="87"/>
      <c r="K876" s="62">
        <v>2.4300000000000002</v>
      </c>
      <c r="L876" s="70"/>
      <c r="M876" s="87"/>
      <c r="O876" s="83">
        <f>SUM(I876:N876)</f>
        <v>99.43</v>
      </c>
    </row>
    <row r="877" spans="1:15" x14ac:dyDescent="0.2">
      <c r="A877" s="198" t="s">
        <v>745</v>
      </c>
      <c r="B877" s="1">
        <v>682</v>
      </c>
      <c r="C877" s="104">
        <f>(SUM(B877:B878))*0.1</f>
        <v>129</v>
      </c>
      <c r="D877" s="104">
        <v>7</v>
      </c>
      <c r="E877" s="104">
        <v>60</v>
      </c>
      <c r="F877" s="71">
        <f>SUM(C877:E878)</f>
        <v>196</v>
      </c>
      <c r="G877" s="71"/>
      <c r="H877" s="22"/>
      <c r="I877" s="105">
        <f t="shared" si="137"/>
        <v>196</v>
      </c>
      <c r="J877" s="71"/>
      <c r="K877" s="71"/>
      <c r="L877" s="108"/>
      <c r="M877" s="118"/>
      <c r="N877" s="109"/>
      <c r="O877" s="110">
        <f>SUM(I877:N878)</f>
        <v>196</v>
      </c>
    </row>
    <row r="878" spans="1:15" x14ac:dyDescent="0.2">
      <c r="A878" s="198" t="s">
        <v>746</v>
      </c>
      <c r="B878" s="1">
        <v>608</v>
      </c>
      <c r="C878" s="104"/>
      <c r="D878" s="104"/>
      <c r="E878" s="104"/>
      <c r="F878" s="71"/>
      <c r="G878" s="71"/>
      <c r="H878" s="22"/>
      <c r="I878" s="105"/>
      <c r="J878" s="71"/>
      <c r="K878" s="71"/>
      <c r="L878" s="73"/>
      <c r="M878" s="87"/>
      <c r="N878" s="74"/>
      <c r="O878" s="114"/>
    </row>
    <row r="879" spans="1:15" x14ac:dyDescent="0.2">
      <c r="A879" s="243" t="s">
        <v>747</v>
      </c>
      <c r="B879" s="116">
        <v>641</v>
      </c>
      <c r="C879" s="117">
        <f t="shared" ref="C879:C890" si="139">SUM(B879*0.1)</f>
        <v>64.100000000000009</v>
      </c>
      <c r="D879" s="117">
        <v>7</v>
      </c>
      <c r="E879" s="117">
        <v>30</v>
      </c>
      <c r="F879" s="118">
        <f>SUM(C879:E879)</f>
        <v>101.10000000000001</v>
      </c>
      <c r="G879" s="118"/>
      <c r="H879" s="119"/>
      <c r="I879" s="120">
        <f t="shared" ref="I879:I893" si="140">SUM(F879-G879)</f>
        <v>101.10000000000001</v>
      </c>
      <c r="J879" s="39">
        <v>101.1</v>
      </c>
      <c r="K879" s="39">
        <v>5.17</v>
      </c>
      <c r="L879" s="108"/>
      <c r="M879" s="118"/>
      <c r="N879" s="109"/>
      <c r="O879" s="110">
        <f>SUM(I879:N880)</f>
        <v>101.09999999999998</v>
      </c>
    </row>
    <row r="880" spans="1:15" x14ac:dyDescent="0.2">
      <c r="A880" s="248"/>
      <c r="B880" s="85"/>
      <c r="C880" s="86"/>
      <c r="D880" s="86"/>
      <c r="E880" s="86"/>
      <c r="F880" s="87"/>
      <c r="G880" s="87"/>
      <c r="H880" s="180">
        <v>45369</v>
      </c>
      <c r="I880" s="112"/>
      <c r="J880" s="59">
        <v>-101.1</v>
      </c>
      <c r="K880" s="59">
        <v>-5.17</v>
      </c>
      <c r="L880" s="70"/>
      <c r="M880" s="71"/>
      <c r="O880" s="83"/>
    </row>
    <row r="881" spans="1:15" x14ac:dyDescent="0.2">
      <c r="A881" s="46" t="s">
        <v>748</v>
      </c>
      <c r="B881" s="128">
        <v>682</v>
      </c>
      <c r="C881" s="147">
        <f t="shared" si="139"/>
        <v>68.2</v>
      </c>
      <c r="D881" s="147">
        <v>7</v>
      </c>
      <c r="E881" s="48">
        <v>30</v>
      </c>
      <c r="F881" s="49">
        <f>SUM(C881:E881)</f>
        <v>105.2</v>
      </c>
      <c r="G881" s="49">
        <v>15</v>
      </c>
      <c r="H881" s="50">
        <v>45463</v>
      </c>
      <c r="I881" s="51">
        <f>SUM(F881-G881)</f>
        <v>90.2</v>
      </c>
      <c r="J881" s="52">
        <v>-91.22</v>
      </c>
      <c r="K881" s="49"/>
      <c r="L881" s="177"/>
      <c r="M881" s="39"/>
      <c r="N881" s="44"/>
      <c r="O881" s="45">
        <f>SUM(I881:N881)</f>
        <v>-1.019999999999996</v>
      </c>
    </row>
    <row r="882" spans="1:15" x14ac:dyDescent="0.2">
      <c r="A882" s="46"/>
      <c r="B882" s="128"/>
      <c r="C882" s="147"/>
      <c r="D882" s="147"/>
      <c r="E882" s="48"/>
      <c r="F882" s="49"/>
      <c r="G882" s="49"/>
      <c r="H882" s="60" t="s">
        <v>29</v>
      </c>
      <c r="I882" s="51">
        <v>-90.2</v>
      </c>
      <c r="J882" s="159">
        <v>90.2</v>
      </c>
      <c r="K882" s="49"/>
      <c r="L882" s="196"/>
      <c r="M882" s="59"/>
      <c r="N882" s="64"/>
      <c r="O882" s="65"/>
    </row>
    <row r="883" spans="1:15" x14ac:dyDescent="0.2">
      <c r="A883" s="208" t="s">
        <v>749</v>
      </c>
      <c r="B883" s="77">
        <v>638</v>
      </c>
      <c r="C883" s="78">
        <f t="shared" si="139"/>
        <v>63.800000000000004</v>
      </c>
      <c r="D883" s="78">
        <v>7</v>
      </c>
      <c r="E883" s="78">
        <v>30</v>
      </c>
      <c r="F883" s="79">
        <f>SUM(C883:E883)</f>
        <v>100.80000000000001</v>
      </c>
      <c r="G883" s="79"/>
      <c r="H883" s="230"/>
      <c r="I883" s="81">
        <f t="shared" si="140"/>
        <v>100.80000000000001</v>
      </c>
      <c r="J883" s="173">
        <v>7</v>
      </c>
      <c r="K883" s="173">
        <v>1.68</v>
      </c>
      <c r="L883" s="73"/>
      <c r="M883" s="87"/>
      <c r="N883" s="74"/>
      <c r="O883" s="114">
        <f t="shared" ref="O883:O889" si="141">SUM(I883:N883)</f>
        <v>109.48000000000002</v>
      </c>
    </row>
    <row r="884" spans="1:15" x14ac:dyDescent="0.2">
      <c r="A884" s="198" t="s">
        <v>750</v>
      </c>
      <c r="B884" s="1">
        <v>835</v>
      </c>
      <c r="C884" s="104">
        <f t="shared" si="139"/>
        <v>83.5</v>
      </c>
      <c r="D884" s="104">
        <v>7</v>
      </c>
      <c r="E884" s="104">
        <v>30</v>
      </c>
      <c r="F884" s="71">
        <f t="shared" ref="F884:F889" si="142">SUM(C884:E884)</f>
        <v>120.5</v>
      </c>
      <c r="G884" s="71"/>
      <c r="H884" s="22"/>
      <c r="I884" s="132">
        <f t="shared" si="140"/>
        <v>120.5</v>
      </c>
      <c r="J884" s="71"/>
      <c r="K884" s="71"/>
      <c r="L884" s="70"/>
      <c r="M884" s="71"/>
      <c r="O884" s="83">
        <f t="shared" si="141"/>
        <v>120.5</v>
      </c>
    </row>
    <row r="885" spans="1:15" x14ac:dyDescent="0.2">
      <c r="A885" s="208" t="s">
        <v>751</v>
      </c>
      <c r="B885" s="77">
        <v>592</v>
      </c>
      <c r="C885" s="78">
        <f>SUM(B885*0.1)</f>
        <v>59.2</v>
      </c>
      <c r="D885" s="78">
        <v>7</v>
      </c>
      <c r="E885" s="78">
        <v>30</v>
      </c>
      <c r="F885" s="79">
        <f>SUM(C885:E885)</f>
        <v>96.2</v>
      </c>
      <c r="G885" s="79"/>
      <c r="H885" s="80"/>
      <c r="I885" s="81">
        <f t="shared" si="140"/>
        <v>96.2</v>
      </c>
      <c r="J885" s="173">
        <v>6.2</v>
      </c>
      <c r="K885" s="173">
        <v>0.2</v>
      </c>
      <c r="L885" s="92"/>
      <c r="M885" s="79"/>
      <c r="N885" s="93"/>
      <c r="O885" s="94">
        <f t="shared" si="141"/>
        <v>102.60000000000001</v>
      </c>
    </row>
    <row r="886" spans="1:15" x14ac:dyDescent="0.2">
      <c r="A886" s="225" t="s">
        <v>752</v>
      </c>
      <c r="B886" s="77">
        <v>750</v>
      </c>
      <c r="C886" s="78">
        <f t="shared" si="139"/>
        <v>75</v>
      </c>
      <c r="D886" s="78">
        <v>7</v>
      </c>
      <c r="E886" s="78">
        <v>30</v>
      </c>
      <c r="F886" s="79">
        <f t="shared" si="142"/>
        <v>112</v>
      </c>
      <c r="G886" s="79"/>
      <c r="H886" s="172"/>
      <c r="I886" s="81">
        <f t="shared" si="140"/>
        <v>112</v>
      </c>
      <c r="J886" s="79"/>
      <c r="K886" s="79"/>
      <c r="L886" s="70"/>
      <c r="M886" s="71"/>
      <c r="O886" s="83">
        <f t="shared" si="141"/>
        <v>112</v>
      </c>
    </row>
    <row r="887" spans="1:15" x14ac:dyDescent="0.2">
      <c r="A887" s="103" t="s">
        <v>753</v>
      </c>
      <c r="B887" s="1">
        <v>576</v>
      </c>
      <c r="C887" s="104">
        <f>SUM(B887*0.1)+7</f>
        <v>64.599999999999994</v>
      </c>
      <c r="D887" s="104"/>
      <c r="E887" s="104">
        <v>30</v>
      </c>
      <c r="F887" s="71">
        <f t="shared" si="142"/>
        <v>94.6</v>
      </c>
      <c r="G887" s="71"/>
      <c r="H887" s="22"/>
      <c r="I887" s="132">
        <f t="shared" si="140"/>
        <v>94.6</v>
      </c>
      <c r="J887" s="71"/>
      <c r="K887" s="71"/>
      <c r="L887" s="92"/>
      <c r="M887" s="79"/>
      <c r="N887" s="93"/>
      <c r="O887" s="94">
        <f t="shared" si="141"/>
        <v>94.6</v>
      </c>
    </row>
    <row r="888" spans="1:15" x14ac:dyDescent="0.2">
      <c r="A888" s="115" t="s">
        <v>754</v>
      </c>
      <c r="B888" s="185">
        <v>800</v>
      </c>
      <c r="C888" s="224">
        <f t="shared" si="139"/>
        <v>80</v>
      </c>
      <c r="D888" s="224">
        <v>7</v>
      </c>
      <c r="E888" s="117">
        <v>30</v>
      </c>
      <c r="F888" s="121">
        <f t="shared" si="142"/>
        <v>117</v>
      </c>
      <c r="G888" s="121"/>
      <c r="H888" s="168"/>
      <c r="I888" s="169">
        <f t="shared" si="140"/>
        <v>117</v>
      </c>
      <c r="J888" s="118"/>
      <c r="K888" s="118"/>
      <c r="L888" s="70"/>
      <c r="M888" s="106"/>
      <c r="O888" s="83">
        <f t="shared" si="141"/>
        <v>117</v>
      </c>
    </row>
    <row r="889" spans="1:15" x14ac:dyDescent="0.2">
      <c r="A889" s="123" t="s">
        <v>755</v>
      </c>
      <c r="B889" s="37">
        <v>640</v>
      </c>
      <c r="C889" s="38">
        <f t="shared" si="139"/>
        <v>64</v>
      </c>
      <c r="D889" s="38">
        <v>7</v>
      </c>
      <c r="E889" s="38">
        <v>30</v>
      </c>
      <c r="F889" s="39">
        <f t="shared" si="142"/>
        <v>101</v>
      </c>
      <c r="G889" s="39">
        <v>101</v>
      </c>
      <c r="H889" s="135">
        <v>45471</v>
      </c>
      <c r="I889" s="41">
        <f t="shared" si="140"/>
        <v>0</v>
      </c>
      <c r="J889" s="308"/>
      <c r="K889" s="309"/>
      <c r="L889" s="177"/>
      <c r="M889" s="39"/>
      <c r="N889" s="44"/>
      <c r="O889" s="126">
        <f t="shared" si="141"/>
        <v>0</v>
      </c>
    </row>
    <row r="890" spans="1:15" x14ac:dyDescent="0.2">
      <c r="A890" s="115" t="s">
        <v>756</v>
      </c>
      <c r="B890" s="116">
        <v>610</v>
      </c>
      <c r="C890" s="117">
        <f t="shared" si="139"/>
        <v>61</v>
      </c>
      <c r="D890" s="117">
        <v>7</v>
      </c>
      <c r="E890" s="117">
        <v>30</v>
      </c>
      <c r="F890" s="118">
        <f>SUM(C890:E890)</f>
        <v>98</v>
      </c>
      <c r="G890" s="118"/>
      <c r="H890" s="119"/>
      <c r="I890" s="169">
        <f t="shared" si="140"/>
        <v>98</v>
      </c>
      <c r="J890" s="39">
        <v>69.489999999999995</v>
      </c>
      <c r="K890" s="39">
        <v>3.13</v>
      </c>
      <c r="L890" s="108"/>
      <c r="M890" s="118"/>
      <c r="N890" s="109"/>
      <c r="O890" s="110">
        <f>SUM(I890:N891)</f>
        <v>98.000000000000014</v>
      </c>
    </row>
    <row r="891" spans="1:15" x14ac:dyDescent="0.2">
      <c r="A891" s="179"/>
      <c r="B891" s="85"/>
      <c r="C891" s="86"/>
      <c r="D891" s="86"/>
      <c r="E891" s="86"/>
      <c r="F891" s="87"/>
      <c r="G891" s="87"/>
      <c r="H891" s="180">
        <v>45360</v>
      </c>
      <c r="I891" s="89"/>
      <c r="J891" s="59">
        <v>-69.489999999999995</v>
      </c>
      <c r="K891" s="59">
        <v>-3.13</v>
      </c>
      <c r="L891" s="73"/>
      <c r="M891" s="87"/>
      <c r="N891" s="74"/>
      <c r="O891" s="114"/>
    </row>
    <row r="892" spans="1:15" x14ac:dyDescent="0.2">
      <c r="A892" s="84" t="s">
        <v>757</v>
      </c>
      <c r="B892" s="192">
        <v>600</v>
      </c>
      <c r="C892" s="90">
        <f>SUM(B892*0.1)</f>
        <v>60</v>
      </c>
      <c r="D892" s="90">
        <v>7</v>
      </c>
      <c r="E892" s="90">
        <v>30</v>
      </c>
      <c r="F892" s="90">
        <f>SUM(C892:E892)</f>
        <v>97</v>
      </c>
      <c r="G892" s="90"/>
      <c r="H892" s="207"/>
      <c r="I892" s="89">
        <f t="shared" si="140"/>
        <v>97</v>
      </c>
      <c r="J892" s="90"/>
      <c r="K892" s="191">
        <v>1.02</v>
      </c>
      <c r="L892" s="70"/>
      <c r="M892" s="90"/>
      <c r="O892" s="83">
        <f>SUM(I892:N892)</f>
        <v>98.02</v>
      </c>
    </row>
    <row r="893" spans="1:15" x14ac:dyDescent="0.2">
      <c r="A893" s="103" t="s">
        <v>758</v>
      </c>
      <c r="B893" s="1">
        <v>1165</v>
      </c>
      <c r="C893" s="104">
        <f>(SUM(B893:B894))*0.1</f>
        <v>116.5</v>
      </c>
      <c r="D893" s="104">
        <v>7</v>
      </c>
      <c r="E893" s="104">
        <v>60</v>
      </c>
      <c r="F893" s="71">
        <f>SUM(C893:E894)</f>
        <v>183.5</v>
      </c>
      <c r="G893" s="71"/>
      <c r="H893" s="22"/>
      <c r="I893" s="132">
        <f t="shared" si="140"/>
        <v>183.5</v>
      </c>
      <c r="J893" s="106"/>
      <c r="K893" s="106"/>
      <c r="L893" s="108"/>
      <c r="M893" s="118"/>
      <c r="N893" s="109"/>
      <c r="O893" s="110">
        <f>SUM(I893:N894)</f>
        <v>183.5</v>
      </c>
    </row>
    <row r="894" spans="1:15" x14ac:dyDescent="0.2">
      <c r="A894" s="103" t="s">
        <v>759</v>
      </c>
      <c r="B894" s="1"/>
      <c r="C894" s="104"/>
      <c r="D894" s="104"/>
      <c r="E894" s="104"/>
      <c r="F894" s="71"/>
      <c r="G894" s="71"/>
      <c r="H894" s="22"/>
      <c r="I894" s="89"/>
      <c r="J894" s="87"/>
      <c r="K894" s="87"/>
      <c r="L894" s="73"/>
      <c r="M894" s="87"/>
      <c r="N894" s="74"/>
      <c r="O894" s="114"/>
    </row>
    <row r="895" spans="1:15" x14ac:dyDescent="0.2">
      <c r="A895" s="123" t="s">
        <v>760</v>
      </c>
      <c r="B895" s="124">
        <v>600</v>
      </c>
      <c r="C895" s="178">
        <f>(SUM(B895:B896))*0.1</f>
        <v>80</v>
      </c>
      <c r="D895" s="178">
        <v>7</v>
      </c>
      <c r="E895" s="178">
        <v>40</v>
      </c>
      <c r="F895" s="39">
        <f>SUM(C895:E896)</f>
        <v>127</v>
      </c>
      <c r="G895" s="39">
        <v>123.16</v>
      </c>
      <c r="H895" s="40">
        <v>45473</v>
      </c>
      <c r="I895" s="41">
        <f>SUM(F895-G895)</f>
        <v>3.8400000000000034</v>
      </c>
      <c r="J895" s="178">
        <v>-3.84</v>
      </c>
      <c r="K895" s="136"/>
      <c r="L895" s="101"/>
      <c r="M895" s="39"/>
      <c r="N895" s="54"/>
      <c r="O895" s="126">
        <f>SUM(I895:N896)</f>
        <v>3.5527136788005009E-15</v>
      </c>
    </row>
    <row r="896" spans="1:15" x14ac:dyDescent="0.2">
      <c r="A896" s="95" t="s">
        <v>761</v>
      </c>
      <c r="B896" s="96">
        <v>200</v>
      </c>
      <c r="C896" s="97"/>
      <c r="D896" s="97"/>
      <c r="E896" s="98"/>
      <c r="F896" s="98"/>
      <c r="G896" s="98"/>
      <c r="H896" s="60" t="s">
        <v>29</v>
      </c>
      <c r="I896" s="61">
        <v>-3.84</v>
      </c>
      <c r="J896" s="98">
        <v>3.84</v>
      </c>
      <c r="K896" s="181"/>
      <c r="L896" s="101"/>
      <c r="M896" s="98"/>
      <c r="N896" s="54"/>
      <c r="O896" s="130"/>
    </row>
    <row r="897" spans="1:15" x14ac:dyDescent="0.2">
      <c r="A897" s="46" t="s">
        <v>762</v>
      </c>
      <c r="B897" s="160">
        <v>618</v>
      </c>
      <c r="C897" s="161">
        <f>(SUM(B897:B898))*0.1</f>
        <v>81.800000000000011</v>
      </c>
      <c r="D897" s="161">
        <v>7</v>
      </c>
      <c r="E897" s="161">
        <v>40</v>
      </c>
      <c r="F897" s="161">
        <f>SUM(C897:E898)</f>
        <v>128.80000000000001</v>
      </c>
      <c r="G897" s="161"/>
      <c r="H897" s="131"/>
      <c r="I897" s="132">
        <f>SUM(F897-G897)</f>
        <v>128.80000000000001</v>
      </c>
      <c r="J897" s="257">
        <v>-0.31</v>
      </c>
      <c r="K897" s="106"/>
      <c r="L897" s="108"/>
      <c r="M897" s="118"/>
      <c r="N897" s="109"/>
      <c r="O897" s="110">
        <f>SUM(I897:N898)</f>
        <v>128.49</v>
      </c>
    </row>
    <row r="898" spans="1:15" x14ac:dyDescent="0.2">
      <c r="A898" s="46" t="s">
        <v>761</v>
      </c>
      <c r="B898" s="160">
        <v>200</v>
      </c>
      <c r="C898" s="161"/>
      <c r="D898" s="161"/>
      <c r="E898" s="161"/>
      <c r="F898" s="161"/>
      <c r="G898" s="161"/>
      <c r="H898" s="88"/>
      <c r="I898" s="132"/>
      <c r="J898" s="257"/>
      <c r="K898" s="106"/>
      <c r="L898" s="73"/>
      <c r="M898" s="87"/>
      <c r="N898" s="74"/>
      <c r="O898" s="114"/>
    </row>
    <row r="899" spans="1:15" x14ac:dyDescent="0.2">
      <c r="A899" s="164" t="s">
        <v>763</v>
      </c>
      <c r="B899" s="153">
        <v>600</v>
      </c>
      <c r="C899" s="154">
        <f>SUM(B899*0.1)</f>
        <v>60</v>
      </c>
      <c r="D899" s="154">
        <v>7</v>
      </c>
      <c r="E899" s="154">
        <v>30</v>
      </c>
      <c r="F899" s="139">
        <f>SUM(C899:E899)</f>
        <v>97</v>
      </c>
      <c r="G899" s="139">
        <v>97</v>
      </c>
      <c r="H899" s="235">
        <v>45469</v>
      </c>
      <c r="I899" s="220">
        <f>SUM(F899-G899)</f>
        <v>0</v>
      </c>
      <c r="J899" s="139"/>
      <c r="K899" s="142"/>
      <c r="L899" s="196"/>
      <c r="M899" s="139"/>
      <c r="N899" s="64"/>
      <c r="O899" s="130">
        <f>SUM(I899:N899)</f>
        <v>0</v>
      </c>
    </row>
    <row r="900" spans="1:15" x14ac:dyDescent="0.2">
      <c r="A900" s="158" t="s">
        <v>764</v>
      </c>
      <c r="B900" s="77">
        <v>600</v>
      </c>
      <c r="C900" s="162">
        <f>SUM(B900*0.1)</f>
        <v>60</v>
      </c>
      <c r="D900" s="162">
        <v>7</v>
      </c>
      <c r="E900" s="162">
        <v>30</v>
      </c>
      <c r="F900" s="79">
        <f>SUM(C900:E900)</f>
        <v>97</v>
      </c>
      <c r="G900" s="79"/>
      <c r="H900" s="80"/>
      <c r="I900" s="81">
        <f>SUM(F900-G900)</f>
        <v>97</v>
      </c>
      <c r="J900" s="173">
        <v>97</v>
      </c>
      <c r="K900" s="173">
        <v>4.37</v>
      </c>
      <c r="L900" s="70"/>
      <c r="M900" s="87"/>
      <c r="O900" s="83">
        <f>SUM(I900:N900)</f>
        <v>198.37</v>
      </c>
    </row>
    <row r="901" spans="1:15" x14ac:dyDescent="0.2">
      <c r="A901" s="46" t="s">
        <v>765</v>
      </c>
      <c r="B901" s="160">
        <v>600</v>
      </c>
      <c r="C901" s="104">
        <f>(SUM(B901:B902))*0.1</f>
        <v>80</v>
      </c>
      <c r="D901" s="104">
        <v>7</v>
      </c>
      <c r="E901" s="104">
        <v>40</v>
      </c>
      <c r="F901" s="71">
        <f>SUM(C901:E902)-60</f>
        <v>67</v>
      </c>
      <c r="G901" s="71"/>
      <c r="H901" s="22"/>
      <c r="I901" s="132">
        <f>SUM(F901-G901)</f>
        <v>67</v>
      </c>
      <c r="J901" s="52">
        <v>-2.1800000000000002</v>
      </c>
      <c r="K901" s="71"/>
      <c r="L901" s="108"/>
      <c r="M901" s="118"/>
      <c r="N901" s="109"/>
      <c r="O901" s="110">
        <f>SUM(I901:N902)</f>
        <v>64.819999999999993</v>
      </c>
    </row>
    <row r="902" spans="1:15" x14ac:dyDescent="0.2">
      <c r="A902" s="46" t="s">
        <v>761</v>
      </c>
      <c r="B902" s="160">
        <v>200</v>
      </c>
      <c r="C902" s="104"/>
      <c r="D902" s="104"/>
      <c r="E902" s="104"/>
      <c r="F902" s="71"/>
      <c r="G902" s="71"/>
      <c r="H902" s="88"/>
      <c r="I902" s="132"/>
      <c r="J902" s="52"/>
      <c r="K902" s="71"/>
      <c r="L902" s="73"/>
      <c r="M902" s="87"/>
      <c r="N902" s="74"/>
      <c r="O902" s="114"/>
    </row>
    <row r="903" spans="1:15" x14ac:dyDescent="0.2">
      <c r="A903" s="229" t="s">
        <v>766</v>
      </c>
      <c r="B903" s="171">
        <v>600</v>
      </c>
      <c r="C903" s="78">
        <f t="shared" ref="C903:C910" si="143">SUM(B903*0.1)</f>
        <v>60</v>
      </c>
      <c r="D903" s="78">
        <v>7</v>
      </c>
      <c r="E903" s="78">
        <v>30</v>
      </c>
      <c r="F903" s="79">
        <f t="shared" ref="F903:F910" si="144">SUM(C903:E903)</f>
        <v>97</v>
      </c>
      <c r="G903" s="162"/>
      <c r="H903" s="172"/>
      <c r="I903" s="81">
        <f>SUM(F903-G903)</f>
        <v>97</v>
      </c>
      <c r="J903" s="176"/>
      <c r="K903" s="162"/>
      <c r="L903" s="70"/>
      <c r="M903" s="118"/>
      <c r="O903" s="83">
        <f>SUM(I903:N903)</f>
        <v>97</v>
      </c>
    </row>
    <row r="904" spans="1:15" x14ac:dyDescent="0.2">
      <c r="A904" s="210" t="s">
        <v>767</v>
      </c>
      <c r="B904" s="47">
        <v>645</v>
      </c>
      <c r="C904" s="48">
        <f t="shared" si="143"/>
        <v>64.5</v>
      </c>
      <c r="D904" s="48">
        <v>7</v>
      </c>
      <c r="E904" s="48">
        <v>30</v>
      </c>
      <c r="F904" s="49">
        <f t="shared" si="144"/>
        <v>101.5</v>
      </c>
      <c r="G904" s="263">
        <v>101.5</v>
      </c>
      <c r="H904" s="67">
        <v>45470</v>
      </c>
      <c r="I904" s="51">
        <f>SUM(F904-G904)</f>
        <v>0</v>
      </c>
      <c r="J904" s="52">
        <v>-0.88</v>
      </c>
      <c r="K904" s="53"/>
      <c r="L904" s="177"/>
      <c r="M904" s="39"/>
      <c r="N904" s="44"/>
      <c r="O904" s="45">
        <f>SUM(I904:N904)</f>
        <v>-0.88</v>
      </c>
    </row>
    <row r="905" spans="1:15" x14ac:dyDescent="0.2">
      <c r="A905" s="115" t="s">
        <v>768</v>
      </c>
      <c r="B905" s="116">
        <v>630</v>
      </c>
      <c r="C905" s="117">
        <f t="shared" si="143"/>
        <v>63</v>
      </c>
      <c r="D905" s="117">
        <v>7</v>
      </c>
      <c r="E905" s="117">
        <v>30</v>
      </c>
      <c r="F905" s="118">
        <f t="shared" si="144"/>
        <v>100</v>
      </c>
      <c r="G905" s="118"/>
      <c r="H905" s="119"/>
      <c r="I905" s="120">
        <f t="shared" ref="I905:I913" si="145">SUM(F905-G905)</f>
        <v>100</v>
      </c>
      <c r="J905" s="121"/>
      <c r="K905" s="178">
        <v>3.15</v>
      </c>
      <c r="L905" s="108"/>
      <c r="M905" s="118"/>
      <c r="N905" s="109"/>
      <c r="O905" s="110">
        <f>SUM(I905:N906)</f>
        <v>100</v>
      </c>
    </row>
    <row r="906" spans="1:15" x14ac:dyDescent="0.2">
      <c r="A906" s="103"/>
      <c r="B906" s="1"/>
      <c r="C906" s="104"/>
      <c r="D906" s="104"/>
      <c r="E906" s="104"/>
      <c r="F906" s="71"/>
      <c r="G906" s="71"/>
      <c r="H906" s="67">
        <v>45348</v>
      </c>
      <c r="I906" s="105"/>
      <c r="J906" s="106"/>
      <c r="K906" s="148">
        <v>-3.15</v>
      </c>
      <c r="L906" s="70"/>
      <c r="M906" s="71"/>
      <c r="O906" s="83"/>
    </row>
    <row r="907" spans="1:15" x14ac:dyDescent="0.2">
      <c r="A907" s="243" t="s">
        <v>769</v>
      </c>
      <c r="B907" s="116">
        <v>610</v>
      </c>
      <c r="C907" s="117">
        <f t="shared" si="143"/>
        <v>61</v>
      </c>
      <c r="D907" s="117">
        <v>7</v>
      </c>
      <c r="E907" s="117">
        <v>30</v>
      </c>
      <c r="F907" s="118">
        <f t="shared" si="144"/>
        <v>98</v>
      </c>
      <c r="G907" s="118"/>
      <c r="H907" s="119"/>
      <c r="I907" s="169">
        <f>SUM(F907-G907)</f>
        <v>98</v>
      </c>
      <c r="J907" s="39">
        <v>98</v>
      </c>
      <c r="K907" s="43">
        <v>4.97</v>
      </c>
      <c r="L907" s="109"/>
      <c r="M907" s="118"/>
      <c r="N907" s="109"/>
      <c r="O907" s="110">
        <f>SUM(I907:N908)</f>
        <v>98</v>
      </c>
    </row>
    <row r="908" spans="1:15" x14ac:dyDescent="0.2">
      <c r="A908" s="248"/>
      <c r="B908" s="85"/>
      <c r="C908" s="86"/>
      <c r="D908" s="86"/>
      <c r="E908" s="86"/>
      <c r="F908" s="87"/>
      <c r="G908" s="87"/>
      <c r="H908" s="180">
        <v>45419</v>
      </c>
      <c r="I908" s="89"/>
      <c r="J908" s="59">
        <v>-98</v>
      </c>
      <c r="K908" s="63">
        <v>-4.97</v>
      </c>
      <c r="L908" s="74"/>
      <c r="M908" s="87"/>
      <c r="N908" s="74"/>
      <c r="O908" s="114"/>
    </row>
    <row r="909" spans="1:15" x14ac:dyDescent="0.2">
      <c r="A909" s="205" t="s">
        <v>770</v>
      </c>
      <c r="B909" s="57">
        <v>690</v>
      </c>
      <c r="C909" s="58">
        <f t="shared" si="143"/>
        <v>69</v>
      </c>
      <c r="D909" s="58">
        <v>7</v>
      </c>
      <c r="E909" s="58">
        <v>30</v>
      </c>
      <c r="F909" s="59">
        <f t="shared" si="144"/>
        <v>106</v>
      </c>
      <c r="G909" s="59">
        <v>106</v>
      </c>
      <c r="H909" s="99">
        <v>45470</v>
      </c>
      <c r="I909" s="61">
        <f>SUM(F909-G909)</f>
        <v>0</v>
      </c>
      <c r="J909" s="59"/>
      <c r="K909" s="63"/>
      <c r="L909" s="101"/>
      <c r="M909" s="49"/>
      <c r="N909" s="54"/>
      <c r="O909" s="102">
        <f>SUM(I909:N909)</f>
        <v>0</v>
      </c>
    </row>
    <row r="910" spans="1:15" x14ac:dyDescent="0.2">
      <c r="A910" s="164" t="s">
        <v>771</v>
      </c>
      <c r="B910" s="137">
        <v>680</v>
      </c>
      <c r="C910" s="165">
        <f t="shared" si="143"/>
        <v>68</v>
      </c>
      <c r="D910" s="165">
        <v>7</v>
      </c>
      <c r="E910" s="154">
        <v>30</v>
      </c>
      <c r="F910" s="138">
        <f t="shared" si="144"/>
        <v>105</v>
      </c>
      <c r="G910" s="138">
        <v>105</v>
      </c>
      <c r="H910" s="235">
        <v>45466</v>
      </c>
      <c r="I910" s="41">
        <f t="shared" si="145"/>
        <v>0</v>
      </c>
      <c r="J910" s="39"/>
      <c r="K910" s="43"/>
      <c r="L910" s="177"/>
      <c r="M910" s="39"/>
      <c r="N910" s="44"/>
      <c r="O910" s="126">
        <f>SUM(I910:N910)</f>
        <v>0</v>
      </c>
    </row>
    <row r="911" spans="1:15" x14ac:dyDescent="0.2">
      <c r="A911" s="146" t="s">
        <v>772</v>
      </c>
      <c r="B911" s="160">
        <v>435</v>
      </c>
      <c r="C911" s="174">
        <f>(SUM(B911:B911))*0.1</f>
        <v>43.5</v>
      </c>
      <c r="D911" s="174">
        <v>7</v>
      </c>
      <c r="E911" s="104">
        <v>30</v>
      </c>
      <c r="F911" s="71">
        <f>SUM(C911:E911)</f>
        <v>80.5</v>
      </c>
      <c r="G911" s="71"/>
      <c r="H911" s="131"/>
      <c r="I911" s="169">
        <f t="shared" si="145"/>
        <v>80.5</v>
      </c>
      <c r="J911" s="170">
        <v>87.5</v>
      </c>
      <c r="K911" s="178">
        <v>5.57</v>
      </c>
      <c r="L911" s="108"/>
      <c r="M911" s="118"/>
      <c r="N911" s="109"/>
      <c r="O911" s="110">
        <f>SUM(I911:N912)</f>
        <v>91.57</v>
      </c>
    </row>
    <row r="912" spans="1:15" x14ac:dyDescent="0.2">
      <c r="A912" s="146"/>
      <c r="B912" s="160"/>
      <c r="C912" s="174"/>
      <c r="D912" s="174"/>
      <c r="E912" s="104"/>
      <c r="F912" s="71"/>
      <c r="G912" s="71"/>
      <c r="H912" s="50">
        <v>45302</v>
      </c>
      <c r="I912" s="89"/>
      <c r="J912" s="236">
        <v>-76.430000000000007</v>
      </c>
      <c r="K912" s="98">
        <v>-5.57</v>
      </c>
      <c r="L912" s="73"/>
      <c r="M912" s="87"/>
      <c r="N912" s="74"/>
      <c r="O912" s="114"/>
    </row>
    <row r="913" spans="1:15" x14ac:dyDescent="0.2">
      <c r="A913" s="229" t="s">
        <v>773</v>
      </c>
      <c r="B913" s="171">
        <v>730</v>
      </c>
      <c r="C913" s="78">
        <f>SUM(B913*0.1)</f>
        <v>73</v>
      </c>
      <c r="D913" s="78">
        <v>7</v>
      </c>
      <c r="E913" s="78">
        <v>30</v>
      </c>
      <c r="F913" s="79">
        <f>SUM(C913:E913)</f>
        <v>110</v>
      </c>
      <c r="G913" s="79"/>
      <c r="H913" s="259"/>
      <c r="I913" s="90">
        <f t="shared" si="145"/>
        <v>110</v>
      </c>
      <c r="J913" s="87"/>
      <c r="K913" s="87"/>
      <c r="L913" s="70"/>
      <c r="M913" s="87"/>
      <c r="O913" s="83">
        <f>SUM(I913:N913)</f>
        <v>110</v>
      </c>
    </row>
    <row r="914" spans="1:15" x14ac:dyDescent="0.2">
      <c r="A914" s="46" t="s">
        <v>774</v>
      </c>
      <c r="B914" s="1">
        <v>563</v>
      </c>
      <c r="C914" s="104">
        <f>(SUM(B914:B915))*0.1</f>
        <v>163.5</v>
      </c>
      <c r="D914" s="104">
        <v>7</v>
      </c>
      <c r="E914" s="106">
        <v>60</v>
      </c>
      <c r="F914" s="71">
        <f>SUM(C914:E915)</f>
        <v>230.5</v>
      </c>
      <c r="G914" s="71"/>
      <c r="H914" s="131"/>
      <c r="I914" s="132">
        <f>SUM(F914-G914)-G915</f>
        <v>230.5</v>
      </c>
      <c r="J914" s="52">
        <v>-0.42</v>
      </c>
      <c r="K914" s="71"/>
      <c r="L914" s="108"/>
      <c r="M914" s="118"/>
      <c r="N914" s="109"/>
      <c r="O914" s="110">
        <f>SUM(I914:N915)</f>
        <v>230.08</v>
      </c>
    </row>
    <row r="915" spans="1:15" x14ac:dyDescent="0.2">
      <c r="A915" s="46" t="s">
        <v>775</v>
      </c>
      <c r="B915" s="160">
        <v>1072</v>
      </c>
      <c r="C915" s="174"/>
      <c r="D915" s="174"/>
      <c r="E915" s="106"/>
      <c r="F915" s="106"/>
      <c r="G915" s="106"/>
      <c r="H915" s="131"/>
      <c r="I915" s="132"/>
      <c r="J915" s="257"/>
      <c r="K915" s="106"/>
      <c r="L915" s="73"/>
      <c r="M915" s="87"/>
      <c r="N915" s="74"/>
      <c r="O915" s="114"/>
    </row>
    <row r="916" spans="1:15" x14ac:dyDescent="0.2">
      <c r="A916" s="164" t="s">
        <v>776</v>
      </c>
      <c r="B916" s="137">
        <v>1104</v>
      </c>
      <c r="C916" s="154">
        <f>SUM(B916*0.1)</f>
        <v>110.4</v>
      </c>
      <c r="D916" s="154">
        <v>7</v>
      </c>
      <c r="E916" s="154">
        <v>30</v>
      </c>
      <c r="F916" s="139">
        <f>SUM(C916:E916)</f>
        <v>147.4</v>
      </c>
      <c r="G916" s="139">
        <v>147.4</v>
      </c>
      <c r="H916" s="140">
        <v>45462</v>
      </c>
      <c r="I916" s="220">
        <f>SUM(F916-G916)</f>
        <v>0</v>
      </c>
      <c r="J916" s="139"/>
      <c r="K916" s="142"/>
      <c r="L916" s="196"/>
      <c r="M916" s="139"/>
      <c r="N916" s="64"/>
      <c r="O916" s="130">
        <f>SUM(I916:N916)</f>
        <v>0</v>
      </c>
    </row>
    <row r="917" spans="1:15" x14ac:dyDescent="0.2">
      <c r="A917" s="46" t="s">
        <v>777</v>
      </c>
      <c r="B917" s="47">
        <v>581</v>
      </c>
      <c r="C917" s="147">
        <f>SUM(B917*0.1)</f>
        <v>58.1</v>
      </c>
      <c r="D917" s="147">
        <v>7</v>
      </c>
      <c r="E917" s="48">
        <v>30</v>
      </c>
      <c r="F917" s="49">
        <f>SUM(C917:E917)</f>
        <v>95.1</v>
      </c>
      <c r="G917" s="49">
        <v>98.92</v>
      </c>
      <c r="H917" s="50">
        <v>45398</v>
      </c>
      <c r="I917" s="245">
        <f>SUM(F917-G917)</f>
        <v>-3.8200000000000074</v>
      </c>
      <c r="J917" s="49">
        <v>10.6</v>
      </c>
      <c r="K917" s="53">
        <v>0.48</v>
      </c>
      <c r="L917" s="101"/>
      <c r="M917" s="49"/>
      <c r="N917" s="54"/>
      <c r="O917" s="55">
        <f>SUM(I917:N918)</f>
        <v>-3.8200000000000069</v>
      </c>
    </row>
    <row r="918" spans="1:15" x14ac:dyDescent="0.2">
      <c r="A918" s="46"/>
      <c r="B918" s="47"/>
      <c r="C918" s="147"/>
      <c r="D918" s="147"/>
      <c r="E918" s="48"/>
      <c r="F918" s="49"/>
      <c r="G918" s="49"/>
      <c r="H918" s="50">
        <v>45398</v>
      </c>
      <c r="I918" s="245"/>
      <c r="J918" s="49">
        <v>-10.6</v>
      </c>
      <c r="K918" s="53">
        <v>-0.48</v>
      </c>
      <c r="L918" s="101"/>
      <c r="M918" s="49"/>
      <c r="N918" s="54"/>
      <c r="O918" s="55"/>
    </row>
    <row r="919" spans="1:15" x14ac:dyDescent="0.2">
      <c r="A919" s="158" t="s">
        <v>778</v>
      </c>
      <c r="B919" s="171">
        <v>761</v>
      </c>
      <c r="C919" s="231">
        <f>SUM(B919*0.1)</f>
        <v>76.100000000000009</v>
      </c>
      <c r="D919" s="231">
        <v>7</v>
      </c>
      <c r="E919" s="78">
        <v>30</v>
      </c>
      <c r="F919" s="162">
        <f>SUM(C919:E919)</f>
        <v>113.10000000000001</v>
      </c>
      <c r="G919" s="162"/>
      <c r="H919" s="172"/>
      <c r="I919" s="81">
        <f>SUM(F919-G919)</f>
        <v>113.10000000000001</v>
      </c>
      <c r="J919" s="162"/>
      <c r="K919" s="163">
        <v>0.14000000000000001</v>
      </c>
      <c r="L919" s="108"/>
      <c r="M919" s="162"/>
      <c r="N919" s="109"/>
      <c r="O919" s="110">
        <f>SUM(I919:N919)</f>
        <v>113.24000000000001</v>
      </c>
    </row>
    <row r="920" spans="1:15" x14ac:dyDescent="0.2">
      <c r="A920" s="210" t="s">
        <v>779</v>
      </c>
      <c r="B920" s="47">
        <v>600</v>
      </c>
      <c r="C920" s="48">
        <f>(SUM(B920:B922))*0.1</f>
        <v>188.5</v>
      </c>
      <c r="D920" s="48">
        <v>7</v>
      </c>
      <c r="E920" s="48">
        <v>90</v>
      </c>
      <c r="F920" s="49">
        <f>SUM(C920:E921)</f>
        <v>285.5</v>
      </c>
      <c r="G920" s="49">
        <v>100</v>
      </c>
      <c r="H920" s="67">
        <v>45401</v>
      </c>
      <c r="I920" s="125">
        <f>SUM(F920-G920)-G921</f>
        <v>85.5</v>
      </c>
      <c r="J920" s="42">
        <v>-220</v>
      </c>
      <c r="K920" s="43"/>
      <c r="L920" s="177"/>
      <c r="M920" s="49"/>
      <c r="N920" s="44"/>
      <c r="O920" s="45">
        <f>SUM(I920:N922)</f>
        <v>-134.5</v>
      </c>
    </row>
    <row r="921" spans="1:15" x14ac:dyDescent="0.2">
      <c r="A921" s="210" t="s">
        <v>780</v>
      </c>
      <c r="B921" s="47">
        <v>660</v>
      </c>
      <c r="C921" s="48"/>
      <c r="D921" s="48"/>
      <c r="E921" s="48"/>
      <c r="F921" s="49"/>
      <c r="G921" s="49">
        <v>100</v>
      </c>
      <c r="H921" s="67">
        <v>45464</v>
      </c>
      <c r="I921" s="129"/>
      <c r="J921" s="52"/>
      <c r="K921" s="53"/>
      <c r="L921" s="101"/>
      <c r="M921" s="49"/>
      <c r="N921" s="54"/>
      <c r="O921" s="55"/>
    </row>
    <row r="922" spans="1:15" x14ac:dyDescent="0.2">
      <c r="A922" s="210" t="s">
        <v>781</v>
      </c>
      <c r="B922" s="47">
        <v>625</v>
      </c>
      <c r="C922" s="48"/>
      <c r="D922" s="48"/>
      <c r="E922" s="48"/>
      <c r="F922" s="49"/>
      <c r="G922" s="49"/>
      <c r="H922" s="310" t="s">
        <v>29</v>
      </c>
      <c r="I922" s="100">
        <v>-85.5</v>
      </c>
      <c r="J922" s="62">
        <v>85.5</v>
      </c>
      <c r="K922" s="63"/>
      <c r="L922" s="196"/>
      <c r="M922" s="49"/>
      <c r="N922" s="64"/>
      <c r="O922" s="65"/>
    </row>
    <row r="923" spans="1:15" x14ac:dyDescent="0.2">
      <c r="A923" s="199" t="s">
        <v>782</v>
      </c>
      <c r="B923" s="116">
        <v>590</v>
      </c>
      <c r="C923" s="117">
        <f>SUM(B923*0.1)</f>
        <v>59</v>
      </c>
      <c r="D923" s="117">
        <v>7</v>
      </c>
      <c r="E923" s="117">
        <v>30</v>
      </c>
      <c r="F923" s="118">
        <f>SUM(C923:E923)</f>
        <v>96</v>
      </c>
      <c r="G923" s="118"/>
      <c r="H923" s="119"/>
      <c r="I923" s="169">
        <f>SUM(F923-G923)</f>
        <v>96</v>
      </c>
      <c r="J923" s="194">
        <v>96</v>
      </c>
      <c r="K923" s="39">
        <v>4.55</v>
      </c>
      <c r="L923" s="108"/>
      <c r="M923" s="118"/>
      <c r="N923" s="109"/>
      <c r="O923" s="110">
        <f>SUM(I923:N924)</f>
        <v>96.550000000000011</v>
      </c>
    </row>
    <row r="924" spans="1:15" x14ac:dyDescent="0.2">
      <c r="A924" s="66"/>
      <c r="B924" s="1"/>
      <c r="C924" s="104"/>
      <c r="D924" s="104"/>
      <c r="E924" s="104"/>
      <c r="F924" s="71"/>
      <c r="G924" s="71"/>
      <c r="H924" s="67">
        <v>45303</v>
      </c>
      <c r="I924" s="132"/>
      <c r="J924" s="52">
        <v>-95.45</v>
      </c>
      <c r="K924" s="49">
        <v>-4.55</v>
      </c>
      <c r="L924" s="73"/>
      <c r="M924" s="87"/>
      <c r="N924" s="74"/>
      <c r="O924" s="114"/>
    </row>
    <row r="925" spans="1:15" x14ac:dyDescent="0.2">
      <c r="A925" s="115" t="s">
        <v>783</v>
      </c>
      <c r="B925" s="116">
        <v>579</v>
      </c>
      <c r="C925" s="117">
        <f>SUM(B925*0.1)</f>
        <v>57.900000000000006</v>
      </c>
      <c r="D925" s="117">
        <v>7</v>
      </c>
      <c r="E925" s="117">
        <v>30</v>
      </c>
      <c r="F925" s="118">
        <f>SUM(C925:E925)</f>
        <v>94.9</v>
      </c>
      <c r="G925" s="118"/>
      <c r="H925" s="168"/>
      <c r="I925" s="169">
        <f>SUM(F925-G925)</f>
        <v>94.9</v>
      </c>
      <c r="J925" s="39">
        <v>94.57</v>
      </c>
      <c r="K925" s="39">
        <v>4.26</v>
      </c>
      <c r="L925" s="70"/>
      <c r="M925" s="118"/>
      <c r="O925" s="110">
        <f>SUM(I925:N926)</f>
        <v>94.899999999999991</v>
      </c>
    </row>
    <row r="926" spans="1:15" x14ac:dyDescent="0.2">
      <c r="A926" s="179"/>
      <c r="B926" s="85"/>
      <c r="C926" s="86"/>
      <c r="D926" s="86"/>
      <c r="E926" s="86"/>
      <c r="F926" s="87"/>
      <c r="G926" s="87"/>
      <c r="H926" s="99">
        <v>45334</v>
      </c>
      <c r="I926" s="89"/>
      <c r="J926" s="59">
        <v>-94.57</v>
      </c>
      <c r="K926" s="59">
        <v>-4.26</v>
      </c>
      <c r="L926" s="70"/>
      <c r="M926" s="87"/>
      <c r="O926" s="114"/>
    </row>
    <row r="927" spans="1:15" x14ac:dyDescent="0.2">
      <c r="A927" s="146" t="s">
        <v>784</v>
      </c>
      <c r="B927" s="128">
        <v>607</v>
      </c>
      <c r="C927" s="147">
        <f>(SUM(B927:B928))*0.1</f>
        <v>87.300000000000011</v>
      </c>
      <c r="D927" s="147">
        <v>7</v>
      </c>
      <c r="E927" s="148">
        <v>45</v>
      </c>
      <c r="F927" s="49">
        <f>SUM(C927:E928)</f>
        <v>139.30000000000001</v>
      </c>
      <c r="G927" s="49">
        <v>94.3</v>
      </c>
      <c r="H927" s="50">
        <v>45451</v>
      </c>
      <c r="I927" s="68">
        <f>SUM(F927-G927)-G928</f>
        <v>45.000000000000014</v>
      </c>
      <c r="J927" s="49"/>
      <c r="K927" s="53">
        <v>2.68</v>
      </c>
      <c r="L927" s="108"/>
      <c r="M927" s="118"/>
      <c r="N927" s="109"/>
      <c r="O927" s="201">
        <f>SUM(I927:N928)</f>
        <v>45.000000000000014</v>
      </c>
    </row>
    <row r="928" spans="1:15" x14ac:dyDescent="0.2">
      <c r="A928" s="146" t="s">
        <v>785</v>
      </c>
      <c r="B928" s="128">
        <v>266</v>
      </c>
      <c r="C928" s="147"/>
      <c r="D928" s="147"/>
      <c r="E928" s="148"/>
      <c r="F928" s="148"/>
      <c r="G928" s="148"/>
      <c r="H928" s="180">
        <v>45350</v>
      </c>
      <c r="I928" s="68"/>
      <c r="J928" s="49"/>
      <c r="K928" s="53">
        <v>-2.68</v>
      </c>
      <c r="L928" s="73"/>
      <c r="M928" s="87"/>
      <c r="N928" s="74"/>
      <c r="O928" s="75"/>
    </row>
    <row r="929" spans="1:15" x14ac:dyDescent="0.2">
      <c r="A929" s="218" t="s">
        <v>786</v>
      </c>
      <c r="B929" s="153">
        <v>609</v>
      </c>
      <c r="C929" s="154">
        <f>SUM(B929*0.1)</f>
        <v>60.900000000000006</v>
      </c>
      <c r="D929" s="154">
        <v>7</v>
      </c>
      <c r="E929" s="154">
        <v>30</v>
      </c>
      <c r="F929" s="139">
        <f>SUM(C929:E929)</f>
        <v>97.9</v>
      </c>
      <c r="G929" s="139">
        <v>98.2</v>
      </c>
      <c r="H929" s="155">
        <v>45461</v>
      </c>
      <c r="I929" s="141">
        <f>SUM(F929-G929)</f>
        <v>-0.29999999999999716</v>
      </c>
      <c r="J929" s="82">
        <v>-0.6</v>
      </c>
      <c r="K929" s="139"/>
      <c r="L929" s="101"/>
      <c r="M929" s="139"/>
      <c r="N929" s="54"/>
      <c r="O929" s="55">
        <f>SUM(I929:N929)</f>
        <v>-0.89999999999999714</v>
      </c>
    </row>
    <row r="930" spans="1:15" x14ac:dyDescent="0.2">
      <c r="A930" s="103" t="s">
        <v>787</v>
      </c>
      <c r="B930" s="1">
        <v>422</v>
      </c>
      <c r="C930" s="174">
        <f>(SUM(B930:B931))*0.1</f>
        <v>66.900000000000006</v>
      </c>
      <c r="D930" s="174">
        <v>7</v>
      </c>
      <c r="E930" s="106">
        <v>45</v>
      </c>
      <c r="F930" s="71">
        <f>SUM(C930:E931)</f>
        <v>118.9</v>
      </c>
      <c r="G930" s="71"/>
      <c r="H930" s="131"/>
      <c r="I930" s="132">
        <f>SUM(F930-G930)</f>
        <v>118.9</v>
      </c>
      <c r="J930" s="106"/>
      <c r="K930" s="71"/>
      <c r="L930" s="108"/>
      <c r="M930" s="118"/>
      <c r="N930" s="109"/>
      <c r="O930" s="110">
        <f>SUM(I930:N931)</f>
        <v>118.9</v>
      </c>
    </row>
    <row r="931" spans="1:15" x14ac:dyDescent="0.2">
      <c r="A931" s="103" t="s">
        <v>788</v>
      </c>
      <c r="B931" s="1">
        <v>247</v>
      </c>
      <c r="C931" s="174"/>
      <c r="D931" s="174"/>
      <c r="E931" s="106"/>
      <c r="F931" s="106"/>
      <c r="G931" s="106"/>
      <c r="H931" s="22"/>
      <c r="I931" s="132"/>
      <c r="J931" s="106"/>
      <c r="K931" s="71"/>
      <c r="L931" s="73"/>
      <c r="M931" s="87"/>
      <c r="N931" s="74"/>
      <c r="O931" s="114"/>
    </row>
    <row r="932" spans="1:15" x14ac:dyDescent="0.2">
      <c r="A932" s="208" t="s">
        <v>789</v>
      </c>
      <c r="B932" s="77">
        <v>619</v>
      </c>
      <c r="C932" s="78">
        <f t="shared" ref="C932:C955" si="146">SUM(B932*0.1)</f>
        <v>61.900000000000006</v>
      </c>
      <c r="D932" s="78">
        <v>7</v>
      </c>
      <c r="E932" s="78">
        <v>30</v>
      </c>
      <c r="F932" s="79">
        <f>SUM(C932:E932)</f>
        <v>98.9</v>
      </c>
      <c r="G932" s="79"/>
      <c r="H932" s="172"/>
      <c r="I932" s="219">
        <f>SUM(F932-G932)</f>
        <v>98.9</v>
      </c>
      <c r="J932" s="79"/>
      <c r="K932" s="173">
        <v>1.1499999999999999</v>
      </c>
      <c r="L932" s="70"/>
      <c r="M932" s="79"/>
      <c r="O932" s="83">
        <f>SUM(I932:N932)</f>
        <v>100.05000000000001</v>
      </c>
    </row>
    <row r="933" spans="1:15" x14ac:dyDescent="0.2">
      <c r="A933" s="66" t="s">
        <v>790</v>
      </c>
      <c r="B933" s="1">
        <v>745</v>
      </c>
      <c r="C933" s="104">
        <f t="shared" si="146"/>
        <v>74.5</v>
      </c>
      <c r="D933" s="104">
        <v>7</v>
      </c>
      <c r="E933" s="104">
        <v>30</v>
      </c>
      <c r="F933" s="71">
        <f t="shared" ref="F933:F945" si="147">SUM(C933:E933)</f>
        <v>111.5</v>
      </c>
      <c r="G933" s="71"/>
      <c r="H933" s="232"/>
      <c r="I933" s="105">
        <f>SUM(F933-G933)</f>
        <v>111.5</v>
      </c>
      <c r="J933" s="159">
        <v>111.5</v>
      </c>
      <c r="K933" s="49">
        <v>8.83</v>
      </c>
      <c r="L933" s="108"/>
      <c r="M933" s="118"/>
      <c r="N933" s="109"/>
      <c r="O933" s="110">
        <f>SUM(I933:N934)</f>
        <v>116.52000000000001</v>
      </c>
    </row>
    <row r="934" spans="1:15" x14ac:dyDescent="0.2">
      <c r="A934" s="66"/>
      <c r="B934" s="1"/>
      <c r="C934" s="104"/>
      <c r="D934" s="104"/>
      <c r="E934" s="104"/>
      <c r="F934" s="71"/>
      <c r="G934" s="71"/>
      <c r="H934" s="67">
        <v>45293</v>
      </c>
      <c r="I934" s="105"/>
      <c r="J934" s="52">
        <v>-106.48</v>
      </c>
      <c r="K934" s="49">
        <v>-8.83</v>
      </c>
      <c r="L934" s="70"/>
      <c r="M934" s="71"/>
      <c r="O934" s="83"/>
    </row>
    <row r="935" spans="1:15" x14ac:dyDescent="0.2">
      <c r="A935" s="123" t="s">
        <v>791</v>
      </c>
      <c r="B935" s="124">
        <v>630</v>
      </c>
      <c r="C935" s="204">
        <f t="shared" si="146"/>
        <v>63</v>
      </c>
      <c r="D935" s="204">
        <v>7</v>
      </c>
      <c r="E935" s="38">
        <v>30</v>
      </c>
      <c r="F935" s="178">
        <f t="shared" si="147"/>
        <v>100</v>
      </c>
      <c r="G935" s="178">
        <v>100</v>
      </c>
      <c r="H935" s="40">
        <v>45471</v>
      </c>
      <c r="I935" s="41">
        <f>SUM(F935-G935)</f>
        <v>0</v>
      </c>
      <c r="J935" s="178"/>
      <c r="K935" s="136">
        <v>0.33</v>
      </c>
      <c r="L935" s="44"/>
      <c r="M935" s="178"/>
      <c r="N935" s="44"/>
      <c r="O935" s="126">
        <f>SUM(I935:N936)</f>
        <v>0</v>
      </c>
    </row>
    <row r="936" spans="1:15" x14ac:dyDescent="0.2">
      <c r="A936" s="95"/>
      <c r="B936" s="96"/>
      <c r="C936" s="97"/>
      <c r="D936" s="97"/>
      <c r="E936" s="58"/>
      <c r="F936" s="98"/>
      <c r="G936" s="98"/>
      <c r="H936" s="99">
        <v>45471</v>
      </c>
      <c r="I936" s="61"/>
      <c r="J936" s="98"/>
      <c r="K936" s="181">
        <v>-0.33</v>
      </c>
      <c r="L936" s="64"/>
      <c r="M936" s="98"/>
      <c r="N936" s="64"/>
      <c r="O936" s="130"/>
    </row>
    <row r="937" spans="1:15" x14ac:dyDescent="0.2">
      <c r="A937" s="66" t="s">
        <v>792</v>
      </c>
      <c r="B937" s="1">
        <v>857</v>
      </c>
      <c r="C937" s="104">
        <f t="shared" si="146"/>
        <v>85.7</v>
      </c>
      <c r="D937" s="104">
        <v>7</v>
      </c>
      <c r="E937" s="104">
        <v>30</v>
      </c>
      <c r="F937" s="71">
        <f t="shared" si="147"/>
        <v>122.7</v>
      </c>
      <c r="G937" s="71"/>
      <c r="H937" s="22"/>
      <c r="I937" s="105">
        <f t="shared" ref="I937:I957" si="148">SUM(F937-G937)</f>
        <v>122.7</v>
      </c>
      <c r="J937" s="159">
        <v>122.7</v>
      </c>
      <c r="K937" s="49">
        <v>8.19</v>
      </c>
      <c r="L937" s="70"/>
      <c r="M937" s="71"/>
      <c r="O937" s="83">
        <f>SUM(I937:N938)</f>
        <v>123.59</v>
      </c>
    </row>
    <row r="938" spans="1:15" x14ac:dyDescent="0.2">
      <c r="A938" s="66"/>
      <c r="B938" s="1"/>
      <c r="C938" s="104"/>
      <c r="D938" s="104"/>
      <c r="E938" s="104"/>
      <c r="F938" s="71"/>
      <c r="G938" s="71"/>
      <c r="H938" s="67">
        <v>45315</v>
      </c>
      <c r="I938" s="105"/>
      <c r="J938" s="52">
        <v>-121.81</v>
      </c>
      <c r="K938" s="49">
        <v>-8.19</v>
      </c>
      <c r="L938" s="73"/>
      <c r="M938" s="87"/>
      <c r="N938" s="74"/>
      <c r="O938" s="114"/>
    </row>
    <row r="939" spans="1:15" x14ac:dyDescent="0.2">
      <c r="A939" s="167" t="s">
        <v>793</v>
      </c>
      <c r="B939" s="116">
        <v>518</v>
      </c>
      <c r="C939" s="117">
        <f t="shared" si="146"/>
        <v>51.800000000000004</v>
      </c>
      <c r="D939" s="117">
        <v>7</v>
      </c>
      <c r="E939" s="117">
        <v>30</v>
      </c>
      <c r="F939" s="118">
        <f t="shared" si="147"/>
        <v>88.800000000000011</v>
      </c>
      <c r="G939" s="118"/>
      <c r="H939" s="119"/>
      <c r="I939" s="169">
        <f t="shared" si="148"/>
        <v>88.800000000000011</v>
      </c>
      <c r="J939" s="194">
        <v>37</v>
      </c>
      <c r="K939" s="194">
        <v>3.96</v>
      </c>
      <c r="L939" s="70"/>
      <c r="M939" s="118"/>
      <c r="O939" s="83">
        <f>SUM(I939:N939)</f>
        <v>129.76000000000002</v>
      </c>
    </row>
    <row r="940" spans="1:15" x14ac:dyDescent="0.2">
      <c r="A940" s="243" t="s">
        <v>794</v>
      </c>
      <c r="B940" s="116">
        <v>630</v>
      </c>
      <c r="C940" s="117">
        <f t="shared" si="146"/>
        <v>63</v>
      </c>
      <c r="D940" s="117">
        <v>7</v>
      </c>
      <c r="E940" s="117">
        <v>30</v>
      </c>
      <c r="F940" s="118">
        <f t="shared" si="147"/>
        <v>100</v>
      </c>
      <c r="G940" s="39">
        <v>0.5</v>
      </c>
      <c r="H940" s="135">
        <v>45301</v>
      </c>
      <c r="I940" s="120">
        <f t="shared" si="148"/>
        <v>99.5</v>
      </c>
      <c r="J940" s="39">
        <v>100</v>
      </c>
      <c r="K940" s="39">
        <v>4.5</v>
      </c>
      <c r="L940" s="108"/>
      <c r="M940" s="118"/>
      <c r="N940" s="109"/>
      <c r="O940" s="110">
        <f>SUM(I940:N941)</f>
        <v>99.5</v>
      </c>
    </row>
    <row r="941" spans="1:15" x14ac:dyDescent="0.2">
      <c r="A941" s="198"/>
      <c r="B941" s="1"/>
      <c r="C941" s="104"/>
      <c r="D941" s="104"/>
      <c r="E941" s="104"/>
      <c r="F941" s="71"/>
      <c r="G941" s="71"/>
      <c r="H941" s="67">
        <v>45301</v>
      </c>
      <c r="I941" s="105"/>
      <c r="J941" s="49">
        <v>-100</v>
      </c>
      <c r="K941" s="49">
        <v>-4.5</v>
      </c>
      <c r="L941" s="70"/>
      <c r="M941" s="71"/>
      <c r="O941" s="83"/>
    </row>
    <row r="942" spans="1:15" x14ac:dyDescent="0.2">
      <c r="A942" s="134" t="s">
        <v>795</v>
      </c>
      <c r="B942" s="37">
        <v>750</v>
      </c>
      <c r="C942" s="38">
        <f t="shared" si="146"/>
        <v>75</v>
      </c>
      <c r="D942" s="38">
        <v>7</v>
      </c>
      <c r="E942" s="38">
        <v>30</v>
      </c>
      <c r="F942" s="39">
        <f t="shared" si="147"/>
        <v>112</v>
      </c>
      <c r="G942" s="39">
        <v>112</v>
      </c>
      <c r="H942" s="40">
        <v>45471</v>
      </c>
      <c r="I942" s="41">
        <f>SUM(F942-G942)</f>
        <v>0</v>
      </c>
      <c r="J942" s="39"/>
      <c r="K942" s="43">
        <v>0.34</v>
      </c>
      <c r="L942" s="44"/>
      <c r="M942" s="39"/>
      <c r="N942" s="44"/>
      <c r="O942" s="126">
        <f>SUM(I942:N943)</f>
        <v>0</v>
      </c>
    </row>
    <row r="943" spans="1:15" x14ac:dyDescent="0.2">
      <c r="A943" s="205"/>
      <c r="B943" s="57"/>
      <c r="C943" s="58"/>
      <c r="D943" s="58"/>
      <c r="E943" s="58"/>
      <c r="F943" s="59"/>
      <c r="G943" s="59"/>
      <c r="H943" s="99">
        <v>45471</v>
      </c>
      <c r="I943" s="61"/>
      <c r="J943" s="59"/>
      <c r="K943" s="63">
        <v>-0.34</v>
      </c>
      <c r="L943" s="64"/>
      <c r="M943" s="59"/>
      <c r="N943" s="64"/>
      <c r="O943" s="130"/>
    </row>
    <row r="944" spans="1:15" x14ac:dyDescent="0.2">
      <c r="A944" s="179" t="s">
        <v>796</v>
      </c>
      <c r="B944" s="192">
        <v>570</v>
      </c>
      <c r="C944" s="234">
        <f t="shared" si="146"/>
        <v>57</v>
      </c>
      <c r="D944" s="234">
        <v>7</v>
      </c>
      <c r="E944" s="86">
        <v>30</v>
      </c>
      <c r="F944" s="87">
        <f t="shared" si="147"/>
        <v>94</v>
      </c>
      <c r="G944" s="87"/>
      <c r="H944" s="207"/>
      <c r="I944" s="89">
        <f t="shared" si="148"/>
        <v>94</v>
      </c>
      <c r="J944" s="87"/>
      <c r="K944" s="87"/>
      <c r="L944" s="70"/>
      <c r="M944" s="71"/>
      <c r="O944" s="83">
        <f>SUM(I944:N944)</f>
        <v>94</v>
      </c>
    </row>
    <row r="945" spans="1:15" x14ac:dyDescent="0.2">
      <c r="A945" s="103" t="s">
        <v>797</v>
      </c>
      <c r="B945" s="160">
        <v>524</v>
      </c>
      <c r="C945" s="104">
        <f t="shared" si="146"/>
        <v>52.400000000000006</v>
      </c>
      <c r="D945" s="104">
        <v>7</v>
      </c>
      <c r="E945" s="104">
        <v>30</v>
      </c>
      <c r="F945" s="106">
        <f t="shared" si="147"/>
        <v>89.4</v>
      </c>
      <c r="G945" s="106"/>
      <c r="H945" s="131"/>
      <c r="I945" s="132">
        <f t="shared" si="148"/>
        <v>89.4</v>
      </c>
      <c r="J945" s="106"/>
      <c r="K945" s="106"/>
      <c r="L945" s="108"/>
      <c r="M945" s="121"/>
      <c r="N945" s="109"/>
      <c r="O945" s="110">
        <f>SUM(I945:N945)</f>
        <v>89.4</v>
      </c>
    </row>
    <row r="946" spans="1:15" x14ac:dyDescent="0.2">
      <c r="A946" s="115" t="s">
        <v>798</v>
      </c>
      <c r="B946" s="116">
        <v>560</v>
      </c>
      <c r="C946" s="117">
        <f t="shared" si="146"/>
        <v>56</v>
      </c>
      <c r="D946" s="117">
        <v>7</v>
      </c>
      <c r="E946" s="117">
        <v>30</v>
      </c>
      <c r="F946" s="118">
        <f>SUM(C946:E946)</f>
        <v>93</v>
      </c>
      <c r="G946" s="118"/>
      <c r="H946" s="168"/>
      <c r="I946" s="169">
        <f t="shared" si="148"/>
        <v>93</v>
      </c>
      <c r="J946" s="39">
        <v>93</v>
      </c>
      <c r="K946" s="39">
        <v>5.87</v>
      </c>
      <c r="L946" s="108"/>
      <c r="M946" s="118"/>
      <c r="N946" s="109"/>
      <c r="O946" s="110">
        <f>SUM(I946:N947)</f>
        <v>93</v>
      </c>
    </row>
    <row r="947" spans="1:15" x14ac:dyDescent="0.2">
      <c r="A947" s="179"/>
      <c r="B947" s="85"/>
      <c r="C947" s="86"/>
      <c r="D947" s="86"/>
      <c r="E947" s="86"/>
      <c r="F947" s="87"/>
      <c r="G947" s="87"/>
      <c r="H947" s="99">
        <v>45331</v>
      </c>
      <c r="I947" s="89"/>
      <c r="J947" s="59">
        <v>-93</v>
      </c>
      <c r="K947" s="59">
        <v>-5.87</v>
      </c>
      <c r="L947" s="73"/>
      <c r="M947" s="87"/>
      <c r="N947" s="74"/>
      <c r="O947" s="114"/>
    </row>
    <row r="948" spans="1:15" x14ac:dyDescent="0.2">
      <c r="A948" s="179" t="s">
        <v>799</v>
      </c>
      <c r="B948" s="192">
        <v>584</v>
      </c>
      <c r="C948" s="234">
        <f t="shared" si="146"/>
        <v>58.400000000000006</v>
      </c>
      <c r="D948" s="234">
        <v>7</v>
      </c>
      <c r="E948" s="86">
        <v>30</v>
      </c>
      <c r="F948" s="90">
        <f t="shared" ref="F948:F955" si="149">SUM(C948:E948)</f>
        <v>95.4</v>
      </c>
      <c r="G948" s="90"/>
      <c r="H948" s="207"/>
      <c r="I948" s="89">
        <f t="shared" si="148"/>
        <v>95.4</v>
      </c>
      <c r="J948" s="90"/>
      <c r="K948" s="90"/>
      <c r="L948" s="73"/>
      <c r="M948" s="90"/>
      <c r="N948" s="74"/>
      <c r="O948" s="114">
        <f t="shared" ref="O948:O954" si="150">SUM(I948:N948)</f>
        <v>95.4</v>
      </c>
    </row>
    <row r="949" spans="1:15" x14ac:dyDescent="0.2">
      <c r="A949" s="238" t="s">
        <v>800</v>
      </c>
      <c r="B949" s="1">
        <v>643</v>
      </c>
      <c r="C949" s="104">
        <f t="shared" si="146"/>
        <v>64.3</v>
      </c>
      <c r="D949" s="104">
        <v>7</v>
      </c>
      <c r="E949" s="117">
        <v>30</v>
      </c>
      <c r="F949" s="71">
        <f t="shared" si="149"/>
        <v>101.3</v>
      </c>
      <c r="G949" s="71"/>
      <c r="H949" s="22"/>
      <c r="I949" s="169">
        <f t="shared" si="148"/>
        <v>101.3</v>
      </c>
      <c r="J949" s="194">
        <v>466.5</v>
      </c>
      <c r="K949" s="311">
        <v>14.42</v>
      </c>
      <c r="L949" s="70"/>
      <c r="M949" s="71"/>
      <c r="O949" s="83">
        <f t="shared" si="150"/>
        <v>582.21999999999991</v>
      </c>
    </row>
    <row r="950" spans="1:15" x14ac:dyDescent="0.2">
      <c r="A950" s="76" t="s">
        <v>801</v>
      </c>
      <c r="B950" s="171">
        <v>621</v>
      </c>
      <c r="C950" s="78">
        <f t="shared" si="146"/>
        <v>62.1</v>
      </c>
      <c r="D950" s="78">
        <v>7</v>
      </c>
      <c r="E950" s="78">
        <v>30</v>
      </c>
      <c r="F950" s="79">
        <f t="shared" si="149"/>
        <v>99.1</v>
      </c>
      <c r="G950" s="79"/>
      <c r="H950" s="80"/>
      <c r="I950" s="81">
        <f t="shared" si="148"/>
        <v>99.1</v>
      </c>
      <c r="J950" s="239">
        <v>-20.78</v>
      </c>
      <c r="K950" s="162"/>
      <c r="L950" s="92"/>
      <c r="M950" s="79"/>
      <c r="N950" s="93"/>
      <c r="O950" s="94">
        <f t="shared" si="150"/>
        <v>78.319999999999993</v>
      </c>
    </row>
    <row r="951" spans="1:15" x14ac:dyDescent="0.2">
      <c r="A951" s="103" t="s">
        <v>802</v>
      </c>
      <c r="B951" s="160">
        <v>574</v>
      </c>
      <c r="C951" s="104">
        <f t="shared" si="146"/>
        <v>57.400000000000006</v>
      </c>
      <c r="D951" s="104">
        <v>7</v>
      </c>
      <c r="E951" s="104">
        <v>30</v>
      </c>
      <c r="F951" s="71">
        <f t="shared" si="149"/>
        <v>94.4</v>
      </c>
      <c r="G951" s="71"/>
      <c r="H951" s="131"/>
      <c r="I951" s="132">
        <f t="shared" si="148"/>
        <v>94.4</v>
      </c>
      <c r="J951" s="106"/>
      <c r="K951" s="106"/>
      <c r="L951" s="70"/>
      <c r="M951" s="71"/>
      <c r="O951" s="83">
        <f t="shared" si="150"/>
        <v>94.4</v>
      </c>
    </row>
    <row r="952" spans="1:15" x14ac:dyDescent="0.2">
      <c r="A952" s="158" t="s">
        <v>803</v>
      </c>
      <c r="B952" s="77">
        <v>617</v>
      </c>
      <c r="C952" s="78">
        <f t="shared" si="146"/>
        <v>61.7</v>
      </c>
      <c r="D952" s="78">
        <v>7</v>
      </c>
      <c r="E952" s="78">
        <v>30</v>
      </c>
      <c r="F952" s="79">
        <f t="shared" si="149"/>
        <v>98.7</v>
      </c>
      <c r="G952" s="79"/>
      <c r="H952" s="80"/>
      <c r="I952" s="81">
        <f t="shared" si="148"/>
        <v>98.7</v>
      </c>
      <c r="J952" s="79"/>
      <c r="K952" s="173">
        <v>0.68</v>
      </c>
      <c r="L952" s="92"/>
      <c r="M952" s="79"/>
      <c r="N952" s="93"/>
      <c r="O952" s="94">
        <f t="shared" si="150"/>
        <v>99.38000000000001</v>
      </c>
    </row>
    <row r="953" spans="1:15" x14ac:dyDescent="0.2">
      <c r="A953" s="103" t="s">
        <v>804</v>
      </c>
      <c r="B953" s="160">
        <v>645</v>
      </c>
      <c r="C953" s="104">
        <f t="shared" si="146"/>
        <v>64.5</v>
      </c>
      <c r="D953" s="174">
        <v>7</v>
      </c>
      <c r="E953" s="104">
        <v>30</v>
      </c>
      <c r="F953" s="71">
        <f t="shared" si="149"/>
        <v>101.5</v>
      </c>
      <c r="G953" s="71"/>
      <c r="H953" s="22"/>
      <c r="I953" s="132">
        <f t="shared" si="148"/>
        <v>101.5</v>
      </c>
      <c r="J953" s="71"/>
      <c r="K953" s="71"/>
      <c r="L953" s="70"/>
      <c r="M953" s="71"/>
      <c r="O953" s="83">
        <f t="shared" si="150"/>
        <v>101.5</v>
      </c>
    </row>
    <row r="954" spans="1:15" x14ac:dyDescent="0.2">
      <c r="A954" s="115" t="s">
        <v>805</v>
      </c>
      <c r="B954" s="116">
        <v>732</v>
      </c>
      <c r="C954" s="117">
        <f t="shared" si="146"/>
        <v>73.2</v>
      </c>
      <c r="D954" s="117">
        <v>7</v>
      </c>
      <c r="E954" s="117">
        <v>30</v>
      </c>
      <c r="F954" s="118">
        <f t="shared" si="149"/>
        <v>110.2</v>
      </c>
      <c r="G954" s="118"/>
      <c r="H954" s="119"/>
      <c r="I954" s="312">
        <f t="shared" si="148"/>
        <v>110.2</v>
      </c>
      <c r="J954" s="121"/>
      <c r="K954" s="118"/>
      <c r="L954" s="108"/>
      <c r="M954" s="118"/>
      <c r="N954" s="109"/>
      <c r="O954" s="110">
        <f t="shared" si="150"/>
        <v>110.2</v>
      </c>
    </row>
    <row r="955" spans="1:15" x14ac:dyDescent="0.2">
      <c r="A955" s="243" t="s">
        <v>806</v>
      </c>
      <c r="B955" s="185">
        <v>855</v>
      </c>
      <c r="C955" s="224">
        <f t="shared" si="146"/>
        <v>85.5</v>
      </c>
      <c r="D955" s="224">
        <v>7</v>
      </c>
      <c r="E955" s="117">
        <v>30</v>
      </c>
      <c r="F955" s="121">
        <f t="shared" si="149"/>
        <v>122.5</v>
      </c>
      <c r="G955" s="178">
        <v>58</v>
      </c>
      <c r="H955" s="40">
        <v>45359</v>
      </c>
      <c r="I955" s="244">
        <f t="shared" si="148"/>
        <v>64.5</v>
      </c>
      <c r="J955" s="178">
        <v>135.77000000000001</v>
      </c>
      <c r="K955" s="39">
        <v>6.23</v>
      </c>
      <c r="L955" s="108"/>
      <c r="M955" s="118"/>
      <c r="N955" s="109"/>
      <c r="O955" s="110">
        <f>SUM(I955:N956)</f>
        <v>64.499999999999986</v>
      </c>
    </row>
    <row r="956" spans="1:15" x14ac:dyDescent="0.2">
      <c r="A956" s="248"/>
      <c r="B956" s="192"/>
      <c r="C956" s="234"/>
      <c r="D956" s="234"/>
      <c r="E956" s="86"/>
      <c r="F956" s="90"/>
      <c r="G956" s="90"/>
      <c r="H956" s="99">
        <v>45359</v>
      </c>
      <c r="I956" s="237"/>
      <c r="J956" s="98">
        <v>-135.77000000000001</v>
      </c>
      <c r="K956" s="59">
        <v>-6.23</v>
      </c>
      <c r="L956" s="73"/>
      <c r="M956" s="87"/>
      <c r="N956" s="74"/>
      <c r="O956" s="114"/>
    </row>
    <row r="957" spans="1:15" x14ac:dyDescent="0.2">
      <c r="A957" s="103" t="s">
        <v>807</v>
      </c>
      <c r="B957" s="160">
        <v>748</v>
      </c>
      <c r="C957" s="104">
        <f>SUM(B957*0.1)</f>
        <v>74.8</v>
      </c>
      <c r="D957" s="174">
        <v>7</v>
      </c>
      <c r="E957" s="106">
        <v>30</v>
      </c>
      <c r="F957" s="71">
        <f>SUM(C957:E958)</f>
        <v>125.36</v>
      </c>
      <c r="G957" s="71"/>
      <c r="H957" s="131"/>
      <c r="I957" s="132">
        <f t="shared" si="148"/>
        <v>125.36</v>
      </c>
      <c r="J957" s="71"/>
      <c r="K957" s="71"/>
      <c r="L957" s="108"/>
      <c r="M957" s="118"/>
      <c r="N957" s="109"/>
      <c r="O957" s="110">
        <f>SUM(I957:N958)</f>
        <v>125.36</v>
      </c>
    </row>
    <row r="958" spans="1:15" x14ac:dyDescent="0.2">
      <c r="A958" s="103"/>
      <c r="B958" s="1">
        <v>452</v>
      </c>
      <c r="C958" s="174">
        <f>SUM(B958*0.03)</f>
        <v>13.559999999999999</v>
      </c>
      <c r="D958" s="174"/>
      <c r="E958" s="106"/>
      <c r="F958" s="106"/>
      <c r="G958" s="106"/>
      <c r="H958" s="131"/>
      <c r="I958" s="132"/>
      <c r="J958" s="106"/>
      <c r="K958" s="106"/>
      <c r="L958" s="73"/>
      <c r="M958" s="87"/>
      <c r="N958" s="74"/>
      <c r="O958" s="114"/>
    </row>
    <row r="959" spans="1:15" x14ac:dyDescent="0.2">
      <c r="A959" s="115" t="s">
        <v>808</v>
      </c>
      <c r="B959" s="116">
        <v>749</v>
      </c>
      <c r="C959" s="117">
        <f>SUM(B959*0.1)</f>
        <v>74.900000000000006</v>
      </c>
      <c r="D959" s="117">
        <v>7</v>
      </c>
      <c r="E959" s="117">
        <v>30</v>
      </c>
      <c r="F959" s="118">
        <f>SUM(C959:E960)</f>
        <v>125.43</v>
      </c>
      <c r="G959" s="118"/>
      <c r="H959" s="119"/>
      <c r="I959" s="169">
        <f>SUM(F959-G959)</f>
        <v>125.43</v>
      </c>
      <c r="J959" s="121"/>
      <c r="K959" s="118"/>
      <c r="L959" s="108"/>
      <c r="M959" s="118"/>
      <c r="N959" s="109"/>
      <c r="O959" s="110">
        <f>SUM(I959:N960)</f>
        <v>125.43</v>
      </c>
    </row>
    <row r="960" spans="1:15" x14ac:dyDescent="0.2">
      <c r="A960" s="103"/>
      <c r="B960" s="1">
        <v>451</v>
      </c>
      <c r="C960" s="104">
        <f>SUM(B960*0.03)</f>
        <v>13.53</v>
      </c>
      <c r="D960" s="104"/>
      <c r="E960" s="104"/>
      <c r="F960" s="71"/>
      <c r="G960" s="71"/>
      <c r="H960" s="22"/>
      <c r="I960" s="132"/>
      <c r="J960" s="71"/>
      <c r="K960" s="71"/>
      <c r="L960" s="73"/>
      <c r="M960" s="87"/>
      <c r="N960" s="74"/>
      <c r="O960" s="114"/>
    </row>
    <row r="961" spans="1:15" x14ac:dyDescent="0.2">
      <c r="A961" s="208" t="s">
        <v>809</v>
      </c>
      <c r="B961" s="77">
        <v>792</v>
      </c>
      <c r="C961" s="78">
        <f>SUM(B961*0.1)</f>
        <v>79.2</v>
      </c>
      <c r="D961" s="78">
        <v>7</v>
      </c>
      <c r="E961" s="78">
        <v>30</v>
      </c>
      <c r="F961" s="79">
        <f>SUM(C961:E961)</f>
        <v>116.2</v>
      </c>
      <c r="G961" s="79"/>
      <c r="H961" s="80"/>
      <c r="I961" s="219">
        <f>SUM(F961-G961)</f>
        <v>116.2</v>
      </c>
      <c r="J961" s="173">
        <v>0.53</v>
      </c>
      <c r="K961" s="173">
        <v>0.27</v>
      </c>
      <c r="L961" s="70"/>
      <c r="M961" s="79"/>
      <c r="O961" s="83">
        <f>SUM(I961:N961)</f>
        <v>117</v>
      </c>
    </row>
    <row r="962" spans="1:15" x14ac:dyDescent="0.2">
      <c r="A962" s="103" t="s">
        <v>810</v>
      </c>
      <c r="B962" s="1">
        <v>880</v>
      </c>
      <c r="C962" s="104">
        <f>(SUM(B962:B964))*0.1</f>
        <v>233.20000000000002</v>
      </c>
      <c r="D962" s="104">
        <v>7</v>
      </c>
      <c r="E962" s="104">
        <v>90</v>
      </c>
      <c r="F962" s="71">
        <f>SUM(C962:E963)</f>
        <v>330.20000000000005</v>
      </c>
      <c r="G962" s="49">
        <v>32.61</v>
      </c>
      <c r="H962" s="50">
        <v>45335</v>
      </c>
      <c r="I962" s="132">
        <f>SUM(F962-G962)</f>
        <v>297.59000000000003</v>
      </c>
      <c r="J962" s="49">
        <v>64.489999999999995</v>
      </c>
      <c r="K962" s="49">
        <v>2.9</v>
      </c>
      <c r="L962" s="108"/>
      <c r="M962" s="71"/>
      <c r="N962" s="109"/>
      <c r="O962" s="110">
        <f>SUM(I962:N964)</f>
        <v>297.59000000000003</v>
      </c>
    </row>
    <row r="963" spans="1:15" x14ac:dyDescent="0.2">
      <c r="A963" s="103" t="s">
        <v>811</v>
      </c>
      <c r="B963" s="1">
        <v>738</v>
      </c>
      <c r="C963" s="104"/>
      <c r="D963" s="104"/>
      <c r="E963" s="104"/>
      <c r="F963" s="71"/>
      <c r="G963" s="71"/>
      <c r="H963" s="22"/>
      <c r="I963" s="132"/>
      <c r="J963" s="49"/>
      <c r="K963" s="49"/>
      <c r="L963" s="70"/>
      <c r="M963" s="71"/>
      <c r="O963" s="83"/>
    </row>
    <row r="964" spans="1:15" x14ac:dyDescent="0.2">
      <c r="A964" s="179" t="s">
        <v>812</v>
      </c>
      <c r="B964" s="85">
        <v>714</v>
      </c>
      <c r="C964" s="86"/>
      <c r="D964" s="86"/>
      <c r="E964" s="86"/>
      <c r="F964" s="87"/>
      <c r="G964" s="87"/>
      <c r="H964" s="99">
        <v>45335</v>
      </c>
      <c r="I964" s="89"/>
      <c r="J964" s="59">
        <v>-64.489999999999995</v>
      </c>
      <c r="K964" s="59">
        <v>-2.9</v>
      </c>
      <c r="L964" s="73"/>
      <c r="M964" s="87"/>
      <c r="N964" s="74"/>
      <c r="O964" s="114"/>
    </row>
    <row r="965" spans="1:15" x14ac:dyDescent="0.2">
      <c r="A965" s="195" t="s">
        <v>813</v>
      </c>
      <c r="B965" s="47">
        <v>605</v>
      </c>
      <c r="C965" s="48">
        <f>SUM(B965*0.1)</f>
        <v>60.5</v>
      </c>
      <c r="D965" s="48">
        <v>7</v>
      </c>
      <c r="E965" s="48">
        <v>30</v>
      </c>
      <c r="F965" s="49">
        <f>SUM(C965:E965)</f>
        <v>97.5</v>
      </c>
      <c r="G965" s="49">
        <v>97.5</v>
      </c>
      <c r="H965" s="50">
        <v>45458</v>
      </c>
      <c r="I965" s="41">
        <f>SUM(F965-G965)</f>
        <v>0</v>
      </c>
      <c r="J965" s="39"/>
      <c r="K965" s="39"/>
      <c r="L965" s="101"/>
      <c r="M965" s="49"/>
      <c r="N965" s="54"/>
      <c r="O965" s="102">
        <f>SUM(I965:N965)</f>
        <v>0</v>
      </c>
    </row>
    <row r="966" spans="1:15" x14ac:dyDescent="0.2">
      <c r="A966" s="167" t="s">
        <v>814</v>
      </c>
      <c r="B966" s="116">
        <v>614</v>
      </c>
      <c r="C966" s="117">
        <f>SUM(B966*0.1)</f>
        <v>61.400000000000006</v>
      </c>
      <c r="D966" s="117">
        <v>7</v>
      </c>
      <c r="E966" s="117">
        <v>30</v>
      </c>
      <c r="F966" s="118">
        <f>SUM(C966:E966)</f>
        <v>98.4</v>
      </c>
      <c r="G966" s="118"/>
      <c r="H966" s="119"/>
      <c r="I966" s="169">
        <f>SUM(F966-G966)</f>
        <v>98.4</v>
      </c>
      <c r="J966" s="194">
        <v>103.71</v>
      </c>
      <c r="K966" s="39">
        <v>4.43</v>
      </c>
      <c r="L966" s="108"/>
      <c r="M966" s="118"/>
      <c r="N966" s="109"/>
      <c r="O966" s="110">
        <f>SUM(I966:N967)</f>
        <v>100.54000000000002</v>
      </c>
    </row>
    <row r="967" spans="1:15" x14ac:dyDescent="0.2">
      <c r="A967" s="84"/>
      <c r="B967" s="85"/>
      <c r="C967" s="86"/>
      <c r="D967" s="86"/>
      <c r="E967" s="86"/>
      <c r="F967" s="87"/>
      <c r="G967" s="87"/>
      <c r="H967" s="180">
        <v>45328</v>
      </c>
      <c r="I967" s="89"/>
      <c r="J967" s="184">
        <v>-101.57</v>
      </c>
      <c r="K967" s="59">
        <v>-4.43</v>
      </c>
      <c r="L967" s="73"/>
      <c r="M967" s="87"/>
      <c r="N967" s="74"/>
      <c r="O967" s="114"/>
    </row>
    <row r="968" spans="1:15" x14ac:dyDescent="0.2">
      <c r="A968" s="127" t="s">
        <v>815</v>
      </c>
      <c r="B968" s="47">
        <v>609</v>
      </c>
      <c r="C968" s="48">
        <f>SUM(B968*0.1)</f>
        <v>60.900000000000006</v>
      </c>
      <c r="D968" s="48">
        <v>7</v>
      </c>
      <c r="E968" s="48">
        <v>30</v>
      </c>
      <c r="F968" s="49">
        <f>SUM(C968:E968)</f>
        <v>97.9</v>
      </c>
      <c r="G968" s="49">
        <v>97.9</v>
      </c>
      <c r="H968" s="67">
        <v>45473</v>
      </c>
      <c r="I968" s="51">
        <f>SUM(F968-G968)</f>
        <v>0</v>
      </c>
      <c r="J968" s="49"/>
      <c r="K968" s="53"/>
      <c r="L968" s="101"/>
      <c r="M968" s="49"/>
      <c r="N968" s="54"/>
      <c r="O968" s="102">
        <f>SUM(I968:N968)</f>
        <v>0</v>
      </c>
    </row>
    <row r="969" spans="1:15" x14ac:dyDescent="0.2">
      <c r="A969" s="115" t="s">
        <v>816</v>
      </c>
      <c r="B969" s="116">
        <v>597</v>
      </c>
      <c r="C969" s="117">
        <f t="shared" ref="C969:C995" si="151">SUM(B969*0.1)</f>
        <v>59.7</v>
      </c>
      <c r="D969" s="117">
        <v>7</v>
      </c>
      <c r="E969" s="117">
        <v>30</v>
      </c>
      <c r="F969" s="118">
        <f t="shared" ref="F969:F995" si="152">SUM(C969:E969)</f>
        <v>96.7</v>
      </c>
      <c r="G969" s="39">
        <v>0.03</v>
      </c>
      <c r="H969" s="135">
        <v>45364</v>
      </c>
      <c r="I969" s="169">
        <f>SUM(F969-G969)</f>
        <v>96.67</v>
      </c>
      <c r="J969" s="39">
        <v>120.1</v>
      </c>
      <c r="K969" s="39">
        <v>8.8699999999999992</v>
      </c>
      <c r="L969" s="108"/>
      <c r="M969" s="118"/>
      <c r="N969" s="109"/>
      <c r="O969" s="110">
        <f>SUM(I969:N970)</f>
        <v>96.669999999999987</v>
      </c>
    </row>
    <row r="970" spans="1:15" x14ac:dyDescent="0.2">
      <c r="A970" s="179"/>
      <c r="B970" s="85"/>
      <c r="C970" s="86"/>
      <c r="D970" s="86"/>
      <c r="E970" s="86"/>
      <c r="F970" s="87"/>
      <c r="G970" s="87"/>
      <c r="H970" s="180">
        <v>45364</v>
      </c>
      <c r="I970" s="89"/>
      <c r="J970" s="59">
        <v>-120.1</v>
      </c>
      <c r="K970" s="59">
        <v>-8.8699999999999992</v>
      </c>
      <c r="L970" s="73"/>
      <c r="M970" s="87"/>
      <c r="N970" s="74"/>
      <c r="O970" s="114"/>
    </row>
    <row r="971" spans="1:15" x14ac:dyDescent="0.2">
      <c r="A971" s="127" t="s">
        <v>817</v>
      </c>
      <c r="B971" s="47">
        <v>591</v>
      </c>
      <c r="C971" s="48">
        <f t="shared" si="151"/>
        <v>59.1</v>
      </c>
      <c r="D971" s="48">
        <v>7</v>
      </c>
      <c r="E971" s="48">
        <v>30</v>
      </c>
      <c r="F971" s="49">
        <f t="shared" si="152"/>
        <v>96.1</v>
      </c>
      <c r="G971" s="49">
        <v>96.1</v>
      </c>
      <c r="H971" s="50">
        <v>45469</v>
      </c>
      <c r="I971" s="51">
        <f>SUM(F971-G971)</f>
        <v>0</v>
      </c>
      <c r="J971" s="148"/>
      <c r="K971" s="151"/>
      <c r="L971" s="101"/>
      <c r="M971" s="49"/>
      <c r="N971" s="54"/>
      <c r="O971" s="102">
        <f t="shared" ref="O971:O979" si="153">SUM(I971:N971)</f>
        <v>0</v>
      </c>
    </row>
    <row r="972" spans="1:15" x14ac:dyDescent="0.2">
      <c r="A972" s="123" t="s">
        <v>818</v>
      </c>
      <c r="B972" s="37">
        <v>642</v>
      </c>
      <c r="C972" s="38">
        <f t="shared" si="151"/>
        <v>64.2</v>
      </c>
      <c r="D972" s="38">
        <v>7</v>
      </c>
      <c r="E972" s="38">
        <v>30</v>
      </c>
      <c r="F972" s="39">
        <f t="shared" si="152"/>
        <v>101.2</v>
      </c>
      <c r="G972" s="39">
        <v>100.38</v>
      </c>
      <c r="H972" s="40">
        <v>45461</v>
      </c>
      <c r="I972" s="41">
        <f t="shared" ref="I972:I979" si="154">SUM(F972-G972)</f>
        <v>0.82000000000000739</v>
      </c>
      <c r="J972" s="178">
        <v>-0.82</v>
      </c>
      <c r="K972" s="136"/>
      <c r="L972" s="44"/>
      <c r="M972" s="39"/>
      <c r="N972" s="44"/>
      <c r="O972" s="126">
        <f>SUM(I972:N973)</f>
        <v>7.4384942649885488E-15</v>
      </c>
    </row>
    <row r="973" spans="1:15" x14ac:dyDescent="0.2">
      <c r="A973" s="95"/>
      <c r="B973" s="57"/>
      <c r="C973" s="58"/>
      <c r="D973" s="58"/>
      <c r="E973" s="58"/>
      <c r="F973" s="59"/>
      <c r="G973" s="59"/>
      <c r="H973" s="60" t="s">
        <v>29</v>
      </c>
      <c r="I973" s="61">
        <v>-0.82</v>
      </c>
      <c r="J973" s="98">
        <v>0.82</v>
      </c>
      <c r="K973" s="181"/>
      <c r="L973" s="64"/>
      <c r="M973" s="59"/>
      <c r="N973" s="64"/>
      <c r="O973" s="130"/>
    </row>
    <row r="974" spans="1:15" x14ac:dyDescent="0.2">
      <c r="A974" s="84" t="s">
        <v>819</v>
      </c>
      <c r="B974" s="192">
        <v>598</v>
      </c>
      <c r="C974" s="234">
        <f t="shared" si="151"/>
        <v>59.800000000000004</v>
      </c>
      <c r="D974" s="234">
        <v>7</v>
      </c>
      <c r="E974" s="86">
        <v>30</v>
      </c>
      <c r="F974" s="90">
        <f>SUM(C974:E974)</f>
        <v>96.800000000000011</v>
      </c>
      <c r="G974" s="90"/>
      <c r="H974" s="207"/>
      <c r="I974" s="89">
        <f t="shared" si="154"/>
        <v>96.800000000000011</v>
      </c>
      <c r="J974" s="90"/>
      <c r="K974" s="191">
        <v>0.03</v>
      </c>
      <c r="L974" s="73"/>
      <c r="M974" s="90"/>
      <c r="N974" s="74"/>
      <c r="O974" s="114">
        <f t="shared" si="153"/>
        <v>96.830000000000013</v>
      </c>
    </row>
    <row r="975" spans="1:15" x14ac:dyDescent="0.2">
      <c r="A975" s="127" t="s">
        <v>820</v>
      </c>
      <c r="B975" s="47">
        <v>604</v>
      </c>
      <c r="C975" s="48">
        <f t="shared" si="151"/>
        <v>60.400000000000006</v>
      </c>
      <c r="D975" s="48">
        <v>7</v>
      </c>
      <c r="E975" s="48">
        <v>30</v>
      </c>
      <c r="F975" s="49">
        <f t="shared" si="152"/>
        <v>97.4</v>
      </c>
      <c r="G975" s="49">
        <v>97.4</v>
      </c>
      <c r="H975" s="50">
        <v>45473</v>
      </c>
      <c r="I975" s="51">
        <f t="shared" si="154"/>
        <v>0</v>
      </c>
      <c r="J975" s="49"/>
      <c r="K975" s="53">
        <v>0.18</v>
      </c>
      <c r="L975" s="101"/>
      <c r="M975" s="148"/>
      <c r="N975" s="54"/>
      <c r="O975" s="102">
        <f>SUM(I975:N976)</f>
        <v>0</v>
      </c>
    </row>
    <row r="976" spans="1:15" x14ac:dyDescent="0.2">
      <c r="A976" s="127"/>
      <c r="B976" s="47"/>
      <c r="C976" s="48"/>
      <c r="D976" s="48"/>
      <c r="E976" s="48"/>
      <c r="F976" s="49"/>
      <c r="G976" s="49"/>
      <c r="H976" s="50">
        <v>45473</v>
      </c>
      <c r="I976" s="51"/>
      <c r="J976" s="49"/>
      <c r="K976" s="53">
        <v>-0.18</v>
      </c>
      <c r="L976" s="101"/>
      <c r="M976" s="148"/>
      <c r="N976" s="54"/>
      <c r="O976" s="102"/>
    </row>
    <row r="977" spans="1:15" x14ac:dyDescent="0.2">
      <c r="A977" s="229" t="s">
        <v>821</v>
      </c>
      <c r="B977" s="171">
        <v>604</v>
      </c>
      <c r="C977" s="78">
        <f t="shared" si="151"/>
        <v>60.400000000000006</v>
      </c>
      <c r="D977" s="231">
        <v>7</v>
      </c>
      <c r="E977" s="78">
        <v>30</v>
      </c>
      <c r="F977" s="79">
        <f t="shared" si="152"/>
        <v>97.4</v>
      </c>
      <c r="G977" s="162"/>
      <c r="H977" s="172"/>
      <c r="I977" s="219">
        <f t="shared" si="154"/>
        <v>97.4</v>
      </c>
      <c r="J977" s="79"/>
      <c r="K977" s="79"/>
      <c r="L977" s="92"/>
      <c r="M977" s="79"/>
      <c r="N977" s="93"/>
      <c r="O977" s="94">
        <f t="shared" si="153"/>
        <v>97.4</v>
      </c>
    </row>
    <row r="978" spans="1:15" x14ac:dyDescent="0.2">
      <c r="A978" s="46" t="s">
        <v>822</v>
      </c>
      <c r="B978" s="160">
        <v>610</v>
      </c>
      <c r="C978" s="174">
        <f t="shared" si="151"/>
        <v>61</v>
      </c>
      <c r="D978" s="174">
        <v>7</v>
      </c>
      <c r="E978" s="161">
        <v>30</v>
      </c>
      <c r="F978" s="71">
        <f t="shared" si="152"/>
        <v>98</v>
      </c>
      <c r="G978" s="71"/>
      <c r="H978" s="131"/>
      <c r="I978" s="132">
        <f t="shared" si="154"/>
        <v>98</v>
      </c>
      <c r="J978" s="52">
        <v>-1.73</v>
      </c>
      <c r="K978" s="71"/>
      <c r="L978" s="70"/>
      <c r="M978" s="71"/>
      <c r="O978" s="83">
        <f t="shared" si="153"/>
        <v>96.27</v>
      </c>
    </row>
    <row r="979" spans="1:15" x14ac:dyDescent="0.2">
      <c r="A979" s="158" t="s">
        <v>823</v>
      </c>
      <c r="B979" s="77">
        <v>608</v>
      </c>
      <c r="C979" s="78">
        <f t="shared" si="151"/>
        <v>60.800000000000004</v>
      </c>
      <c r="D979" s="78">
        <v>7</v>
      </c>
      <c r="E979" s="78">
        <v>30</v>
      </c>
      <c r="F979" s="79">
        <f t="shared" si="152"/>
        <v>97.800000000000011</v>
      </c>
      <c r="G979" s="79"/>
      <c r="H979" s="80"/>
      <c r="I979" s="81">
        <f t="shared" si="154"/>
        <v>97.800000000000011</v>
      </c>
      <c r="J979" s="162"/>
      <c r="K979" s="173">
        <v>3.49</v>
      </c>
      <c r="L979" s="108"/>
      <c r="M979" s="79"/>
      <c r="N979" s="109"/>
      <c r="O979" s="110">
        <f t="shared" si="153"/>
        <v>101.29</v>
      </c>
    </row>
    <row r="980" spans="1:15" x14ac:dyDescent="0.2">
      <c r="A980" s="103" t="s">
        <v>824</v>
      </c>
      <c r="B980" s="160">
        <v>612</v>
      </c>
      <c r="C980" s="104">
        <f t="shared" si="151"/>
        <v>61.2</v>
      </c>
      <c r="D980" s="174">
        <v>7</v>
      </c>
      <c r="E980" s="104">
        <v>30</v>
      </c>
      <c r="F980" s="71">
        <f t="shared" si="152"/>
        <v>98.2</v>
      </c>
      <c r="G980" s="49">
        <v>0.23</v>
      </c>
      <c r="H980" s="67">
        <v>45307</v>
      </c>
      <c r="I980" s="132">
        <f t="shared" ref="I980:I995" si="155">SUM(F980-G980)</f>
        <v>97.97</v>
      </c>
      <c r="J980" s="49">
        <v>98.2</v>
      </c>
      <c r="K980" s="49">
        <v>6.57</v>
      </c>
      <c r="L980" s="108"/>
      <c r="M980" s="118"/>
      <c r="N980" s="109"/>
      <c r="O980" s="110">
        <f>SUM(I980:N981)</f>
        <v>97.97</v>
      </c>
    </row>
    <row r="981" spans="1:15" x14ac:dyDescent="0.2">
      <c r="A981" s="103"/>
      <c r="B981" s="160"/>
      <c r="C981" s="104"/>
      <c r="D981" s="174"/>
      <c r="E981" s="104"/>
      <c r="F981" s="71"/>
      <c r="G981" s="71"/>
      <c r="H981" s="67">
        <v>45307</v>
      </c>
      <c r="I981" s="132"/>
      <c r="J981" s="49">
        <v>-98.2</v>
      </c>
      <c r="K981" s="49">
        <v>-6.57</v>
      </c>
      <c r="L981" s="73"/>
      <c r="M981" s="87"/>
      <c r="N981" s="74"/>
      <c r="O981" s="114"/>
    </row>
    <row r="982" spans="1:15" x14ac:dyDescent="0.2">
      <c r="A982" s="158" t="s">
        <v>825</v>
      </c>
      <c r="B982" s="77">
        <v>601</v>
      </c>
      <c r="C982" s="78">
        <f t="shared" si="151"/>
        <v>60.1</v>
      </c>
      <c r="D982" s="78">
        <v>7</v>
      </c>
      <c r="E982" s="78">
        <v>30</v>
      </c>
      <c r="F982" s="79">
        <f t="shared" si="152"/>
        <v>97.1</v>
      </c>
      <c r="G982" s="79"/>
      <c r="H982" s="172"/>
      <c r="I982" s="81">
        <f t="shared" si="155"/>
        <v>97.1</v>
      </c>
      <c r="J982" s="79"/>
      <c r="K982" s="163">
        <v>3.7</v>
      </c>
      <c r="L982" s="73"/>
      <c r="M982" s="79"/>
      <c r="N982" s="74"/>
      <c r="O982" s="114">
        <f t="shared" ref="O982:O987" si="156">SUM(I982:N982)</f>
        <v>100.8</v>
      </c>
    </row>
    <row r="983" spans="1:15" x14ac:dyDescent="0.2">
      <c r="A983" s="195" t="s">
        <v>826</v>
      </c>
      <c r="B983" s="47">
        <v>606</v>
      </c>
      <c r="C983" s="48">
        <f t="shared" si="151"/>
        <v>60.6</v>
      </c>
      <c r="D983" s="48">
        <v>7</v>
      </c>
      <c r="E983" s="48">
        <v>30</v>
      </c>
      <c r="F983" s="49">
        <f t="shared" si="152"/>
        <v>97.6</v>
      </c>
      <c r="G983" s="49">
        <v>97.6</v>
      </c>
      <c r="H983" s="67">
        <v>45462</v>
      </c>
      <c r="I983" s="129">
        <f t="shared" si="155"/>
        <v>0</v>
      </c>
      <c r="J983" s="49"/>
      <c r="K983" s="53"/>
      <c r="L983" s="101"/>
      <c r="M983" s="49"/>
      <c r="N983" s="54"/>
      <c r="O983" s="102">
        <f t="shared" si="156"/>
        <v>0</v>
      </c>
    </row>
    <row r="984" spans="1:15" x14ac:dyDescent="0.2">
      <c r="A984" s="164" t="s">
        <v>827</v>
      </c>
      <c r="B984" s="153">
        <v>622</v>
      </c>
      <c r="C984" s="154">
        <f t="shared" si="151"/>
        <v>62.2</v>
      </c>
      <c r="D984" s="154">
        <v>7</v>
      </c>
      <c r="E984" s="154">
        <v>30</v>
      </c>
      <c r="F984" s="139">
        <f t="shared" si="152"/>
        <v>99.2</v>
      </c>
      <c r="G984" s="139">
        <v>99.2</v>
      </c>
      <c r="H984" s="155">
        <v>45462</v>
      </c>
      <c r="I984" s="252">
        <f t="shared" si="155"/>
        <v>0</v>
      </c>
      <c r="J984" s="139"/>
      <c r="K984" s="233"/>
      <c r="L984" s="143"/>
      <c r="M984" s="139"/>
      <c r="N984" s="144"/>
      <c r="O984" s="221">
        <f t="shared" si="156"/>
        <v>0</v>
      </c>
    </row>
    <row r="985" spans="1:15" x14ac:dyDescent="0.2">
      <c r="A985" s="103" t="s">
        <v>828</v>
      </c>
      <c r="B985" s="1">
        <v>649</v>
      </c>
      <c r="C985" s="104">
        <f t="shared" si="151"/>
        <v>64.900000000000006</v>
      </c>
      <c r="D985" s="104">
        <v>7</v>
      </c>
      <c r="E985" s="104">
        <v>30</v>
      </c>
      <c r="F985" s="71">
        <f>SUM(C985:E985)</f>
        <v>101.9</v>
      </c>
      <c r="G985" s="71"/>
      <c r="H985" s="22"/>
      <c r="I985" s="132">
        <f t="shared" si="155"/>
        <v>101.9</v>
      </c>
      <c r="J985" s="71"/>
      <c r="K985" s="106"/>
      <c r="L985" s="70"/>
      <c r="M985" s="71"/>
      <c r="O985" s="83">
        <f t="shared" si="156"/>
        <v>101.9</v>
      </c>
    </row>
    <row r="986" spans="1:15" x14ac:dyDescent="0.2">
      <c r="A986" s="76" t="s">
        <v>829</v>
      </c>
      <c r="B986" s="77">
        <v>1038</v>
      </c>
      <c r="C986" s="78">
        <f t="shared" si="151"/>
        <v>103.80000000000001</v>
      </c>
      <c r="D986" s="78">
        <v>7</v>
      </c>
      <c r="E986" s="78">
        <v>30</v>
      </c>
      <c r="F986" s="79">
        <f t="shared" si="152"/>
        <v>140.80000000000001</v>
      </c>
      <c r="G986" s="79"/>
      <c r="H986" s="172"/>
      <c r="I986" s="81">
        <f t="shared" si="155"/>
        <v>140.80000000000001</v>
      </c>
      <c r="J986" s="239">
        <v>-13.7</v>
      </c>
      <c r="K986" s="79"/>
      <c r="L986" s="92"/>
      <c r="M986" s="79"/>
      <c r="N986" s="93"/>
      <c r="O986" s="94">
        <f t="shared" si="156"/>
        <v>127.10000000000001</v>
      </c>
    </row>
    <row r="987" spans="1:15" x14ac:dyDescent="0.2">
      <c r="A987" s="195" t="s">
        <v>830</v>
      </c>
      <c r="B987" s="128">
        <v>697</v>
      </c>
      <c r="C987" s="48">
        <f t="shared" si="151"/>
        <v>69.7</v>
      </c>
      <c r="D987" s="48">
        <v>7</v>
      </c>
      <c r="E987" s="48">
        <v>30</v>
      </c>
      <c r="F987" s="148">
        <f t="shared" si="152"/>
        <v>106.7</v>
      </c>
      <c r="G987" s="148">
        <v>106.7</v>
      </c>
      <c r="H987" s="50">
        <v>45467</v>
      </c>
      <c r="I987" s="51">
        <f t="shared" si="155"/>
        <v>0</v>
      </c>
      <c r="J987" s="148"/>
      <c r="K987" s="151"/>
      <c r="L987" s="101"/>
      <c r="M987" s="148"/>
      <c r="N987" s="54"/>
      <c r="O987" s="102">
        <f t="shared" si="156"/>
        <v>0</v>
      </c>
    </row>
    <row r="988" spans="1:15" x14ac:dyDescent="0.2">
      <c r="A988" s="115" t="s">
        <v>831</v>
      </c>
      <c r="B988" s="116">
        <v>770</v>
      </c>
      <c r="C988" s="117">
        <f t="shared" si="151"/>
        <v>77</v>
      </c>
      <c r="D988" s="117">
        <v>7</v>
      </c>
      <c r="E988" s="117">
        <v>30</v>
      </c>
      <c r="F988" s="118">
        <f t="shared" si="152"/>
        <v>114</v>
      </c>
      <c r="G988" s="118"/>
      <c r="H988" s="119"/>
      <c r="I988" s="169">
        <f t="shared" si="155"/>
        <v>114</v>
      </c>
      <c r="J988" s="39">
        <v>114</v>
      </c>
      <c r="K988" s="39">
        <v>8.99</v>
      </c>
      <c r="L988" s="108"/>
      <c r="M988" s="118"/>
      <c r="N988" s="109"/>
      <c r="O988" s="110">
        <f>SUM(I988:N989)</f>
        <v>114.00000000000001</v>
      </c>
    </row>
    <row r="989" spans="1:15" x14ac:dyDescent="0.2">
      <c r="A989" s="179"/>
      <c r="B989" s="85"/>
      <c r="C989" s="86"/>
      <c r="D989" s="86"/>
      <c r="E989" s="86"/>
      <c r="F989" s="87"/>
      <c r="G989" s="87"/>
      <c r="H989" s="180">
        <v>45322</v>
      </c>
      <c r="I989" s="89"/>
      <c r="J989" s="59">
        <v>-114</v>
      </c>
      <c r="K989" s="59">
        <v>-8.99</v>
      </c>
      <c r="L989" s="73"/>
      <c r="M989" s="87"/>
      <c r="N989" s="74"/>
      <c r="O989" s="114"/>
    </row>
    <row r="990" spans="1:15" x14ac:dyDescent="0.2">
      <c r="A990" s="46" t="s">
        <v>832</v>
      </c>
      <c r="B990" s="160">
        <v>828</v>
      </c>
      <c r="C990" s="104">
        <f t="shared" si="151"/>
        <v>82.800000000000011</v>
      </c>
      <c r="D990" s="104">
        <v>7</v>
      </c>
      <c r="E990" s="104">
        <v>30</v>
      </c>
      <c r="F990" s="71">
        <f t="shared" si="152"/>
        <v>119.80000000000001</v>
      </c>
      <c r="G990" s="71"/>
      <c r="H990" s="131"/>
      <c r="I990" s="132">
        <f t="shared" si="155"/>
        <v>119.80000000000001</v>
      </c>
      <c r="J990" s="52">
        <v>-41.4</v>
      </c>
      <c r="K990" s="71"/>
      <c r="L990" s="70"/>
      <c r="M990" s="71"/>
      <c r="O990" s="83">
        <f>SUM(I990:N990)</f>
        <v>78.400000000000006</v>
      </c>
    </row>
    <row r="991" spans="1:15" x14ac:dyDescent="0.2">
      <c r="A991" s="115" t="s">
        <v>833</v>
      </c>
      <c r="B991" s="185">
        <v>732</v>
      </c>
      <c r="C991" s="117">
        <f t="shared" si="151"/>
        <v>73.2</v>
      </c>
      <c r="D991" s="117">
        <v>7</v>
      </c>
      <c r="E991" s="117">
        <v>30</v>
      </c>
      <c r="F991" s="118">
        <f t="shared" si="152"/>
        <v>110.2</v>
      </c>
      <c r="G991" s="39">
        <v>9.08</v>
      </c>
      <c r="H991" s="40">
        <v>45401</v>
      </c>
      <c r="I991" s="169">
        <f t="shared" si="155"/>
        <v>101.12</v>
      </c>
      <c r="J991" s="39">
        <v>110.2</v>
      </c>
      <c r="K991" s="43">
        <v>5.72</v>
      </c>
      <c r="L991" s="109"/>
      <c r="M991" s="118"/>
      <c r="N991" s="109"/>
      <c r="O991" s="110">
        <f>SUM(I991:N992)</f>
        <v>101.11999999999999</v>
      </c>
    </row>
    <row r="992" spans="1:15" x14ac:dyDescent="0.2">
      <c r="A992" s="179"/>
      <c r="B992" s="192"/>
      <c r="C992" s="86"/>
      <c r="D992" s="86"/>
      <c r="E992" s="86"/>
      <c r="F992" s="87"/>
      <c r="G992" s="59"/>
      <c r="H992" s="99">
        <v>45401</v>
      </c>
      <c r="I992" s="89"/>
      <c r="J992" s="59">
        <v>-110.2</v>
      </c>
      <c r="K992" s="63">
        <v>-5.72</v>
      </c>
      <c r="L992" s="74"/>
      <c r="M992" s="87"/>
      <c r="N992" s="74"/>
      <c r="O992" s="114"/>
    </row>
    <row r="993" spans="1:15" x14ac:dyDescent="0.2">
      <c r="A993" s="103" t="s">
        <v>834</v>
      </c>
      <c r="B993" s="1">
        <v>1050</v>
      </c>
      <c r="C993" s="104">
        <f t="shared" si="151"/>
        <v>105</v>
      </c>
      <c r="D993" s="104">
        <v>7</v>
      </c>
      <c r="E993" s="104">
        <v>30</v>
      </c>
      <c r="F993" s="71">
        <f t="shared" si="152"/>
        <v>142</v>
      </c>
      <c r="G993" s="71"/>
      <c r="H993" s="22"/>
      <c r="I993" s="132">
        <f t="shared" si="155"/>
        <v>142</v>
      </c>
      <c r="J993" s="71"/>
      <c r="K993" s="49">
        <v>6.39</v>
      </c>
      <c r="L993" s="70"/>
      <c r="M993" s="71"/>
      <c r="O993" s="83">
        <f>SUM(I993:N994)</f>
        <v>142</v>
      </c>
    </row>
    <row r="994" spans="1:15" x14ac:dyDescent="0.2">
      <c r="A994" s="103"/>
      <c r="B994" s="1"/>
      <c r="C994" s="104"/>
      <c r="D994" s="104"/>
      <c r="E994" s="104"/>
      <c r="F994" s="71"/>
      <c r="G994" s="71"/>
      <c r="H994" s="67">
        <v>45334</v>
      </c>
      <c r="I994" s="132"/>
      <c r="J994" s="71"/>
      <c r="K994" s="49">
        <v>-6.39</v>
      </c>
      <c r="L994" s="73"/>
      <c r="M994" s="87"/>
      <c r="N994" s="74"/>
      <c r="O994" s="114"/>
    </row>
    <row r="995" spans="1:15" x14ac:dyDescent="0.2">
      <c r="A995" s="115" t="s">
        <v>835</v>
      </c>
      <c r="B995" s="116">
        <v>806</v>
      </c>
      <c r="C995" s="117">
        <f t="shared" si="151"/>
        <v>80.600000000000009</v>
      </c>
      <c r="D995" s="117">
        <v>7</v>
      </c>
      <c r="E995" s="117">
        <v>30</v>
      </c>
      <c r="F995" s="121">
        <f t="shared" si="152"/>
        <v>117.60000000000001</v>
      </c>
      <c r="G995" s="118"/>
      <c r="H995" s="168"/>
      <c r="I995" s="169">
        <f t="shared" si="155"/>
        <v>117.60000000000001</v>
      </c>
      <c r="J995" s="118"/>
      <c r="K995" s="118"/>
      <c r="L995" s="73"/>
      <c r="M995" s="79"/>
      <c r="N995" s="74"/>
      <c r="O995" s="114">
        <f>SUM(I995:N995)</f>
        <v>117.60000000000001</v>
      </c>
    </row>
    <row r="996" spans="1:15" x14ac:dyDescent="0.2">
      <c r="A996" s="208" t="s">
        <v>836</v>
      </c>
      <c r="B996" s="171">
        <v>791</v>
      </c>
      <c r="C996" s="162">
        <f>SUM(B996*0.1)</f>
        <v>79.100000000000009</v>
      </c>
      <c r="D996" s="162">
        <v>7</v>
      </c>
      <c r="E996" s="162">
        <v>30</v>
      </c>
      <c r="F996" s="162">
        <f>SUM(C996:E996)</f>
        <v>116.10000000000001</v>
      </c>
      <c r="G996" s="162"/>
      <c r="H996" s="172"/>
      <c r="I996" s="81">
        <f>SUM(F996-G996)</f>
        <v>116.10000000000001</v>
      </c>
      <c r="J996" s="162"/>
      <c r="K996" s="163">
        <v>7.0000000000000007E-2</v>
      </c>
      <c r="L996" s="70"/>
      <c r="M996" s="106"/>
      <c r="O996" s="83">
        <f>SUM(I996:N996)</f>
        <v>116.17</v>
      </c>
    </row>
    <row r="997" spans="1:15" x14ac:dyDescent="0.2">
      <c r="A997" s="127" t="s">
        <v>837</v>
      </c>
      <c r="B997" s="47">
        <v>638</v>
      </c>
      <c r="C997" s="48">
        <f>(SUM(B997:B998))*0.1</f>
        <v>78.2</v>
      </c>
      <c r="D997" s="48">
        <v>7</v>
      </c>
      <c r="E997" s="48">
        <v>30</v>
      </c>
      <c r="F997" s="49">
        <f>SUM(C997:E998)</f>
        <v>115.2</v>
      </c>
      <c r="G997" s="49">
        <v>115.2</v>
      </c>
      <c r="H997" s="67">
        <v>45473</v>
      </c>
      <c r="I997" s="51">
        <f>SUM(F997-G997)</f>
        <v>0</v>
      </c>
      <c r="J997" s="148"/>
      <c r="K997" s="151"/>
      <c r="L997" s="177"/>
      <c r="M997" s="39"/>
      <c r="N997" s="44"/>
      <c r="O997" s="126">
        <f>SUM(I997:N998)</f>
        <v>0</v>
      </c>
    </row>
    <row r="998" spans="1:15" x14ac:dyDescent="0.2">
      <c r="A998" s="205"/>
      <c r="B998" s="57">
        <v>144</v>
      </c>
      <c r="C998" s="58"/>
      <c r="D998" s="58"/>
      <c r="E998" s="58"/>
      <c r="F998" s="59"/>
      <c r="G998" s="59"/>
      <c r="H998" s="99"/>
      <c r="I998" s="61"/>
      <c r="J998" s="98"/>
      <c r="K998" s="181"/>
      <c r="L998" s="196"/>
      <c r="M998" s="59"/>
      <c r="N998" s="64"/>
      <c r="O998" s="130"/>
    </row>
    <row r="999" spans="1:15" x14ac:dyDescent="0.2">
      <c r="A999" s="158" t="s">
        <v>838</v>
      </c>
      <c r="B999" s="77">
        <v>816</v>
      </c>
      <c r="C999" s="78">
        <f>SUM(B999*0.1)</f>
        <v>81.600000000000009</v>
      </c>
      <c r="D999" s="78">
        <v>7</v>
      </c>
      <c r="E999" s="78">
        <v>30</v>
      </c>
      <c r="F999" s="79">
        <f>SUM(C999:E999)</f>
        <v>118.60000000000001</v>
      </c>
      <c r="G999" s="79"/>
      <c r="H999" s="80"/>
      <c r="I999" s="81">
        <f>SUM(F999-G999)</f>
        <v>118.60000000000001</v>
      </c>
      <c r="J999" s="162"/>
      <c r="K999" s="163">
        <v>7.0000000000000007E-2</v>
      </c>
      <c r="L999" s="70"/>
      <c r="M999" s="106"/>
      <c r="O999" s="83">
        <f>SUM(I999:N999)</f>
        <v>118.67</v>
      </c>
    </row>
    <row r="1000" spans="1:15" x14ac:dyDescent="0.2">
      <c r="A1000" s="95" t="s">
        <v>839</v>
      </c>
      <c r="B1000" s="57">
        <v>615</v>
      </c>
      <c r="C1000" s="98">
        <f>SUM(B1000*0.1)</f>
        <v>61.5</v>
      </c>
      <c r="D1000" s="98">
        <v>7</v>
      </c>
      <c r="E1000" s="98">
        <v>30</v>
      </c>
      <c r="F1000" s="59">
        <f>SUM(C1000:E1000)</f>
        <v>98.5</v>
      </c>
      <c r="G1000" s="59">
        <v>98.5</v>
      </c>
      <c r="H1000" s="99">
        <v>45465</v>
      </c>
      <c r="I1000" s="61">
        <f>SUM(F1000-G1000)</f>
        <v>0</v>
      </c>
      <c r="J1000" s="59"/>
      <c r="K1000" s="63"/>
      <c r="L1000" s="143"/>
      <c r="M1000" s="139"/>
      <c r="N1000" s="144"/>
      <c r="O1000" s="221">
        <f>SUM(I1000:N1000)</f>
        <v>0</v>
      </c>
    </row>
    <row r="1001" spans="1:15" x14ac:dyDescent="0.2">
      <c r="A1001" s="195" t="s">
        <v>840</v>
      </c>
      <c r="B1001" s="47">
        <v>829</v>
      </c>
      <c r="C1001" s="48">
        <f>SUM(B1001*0.1)</f>
        <v>82.9</v>
      </c>
      <c r="D1001" s="48">
        <v>7</v>
      </c>
      <c r="E1001" s="48">
        <v>30</v>
      </c>
      <c r="F1001" s="49">
        <f>SUM(C1001:E1001)</f>
        <v>119.9</v>
      </c>
      <c r="G1001" s="49">
        <v>59.9</v>
      </c>
      <c r="H1001" s="50">
        <v>45472</v>
      </c>
      <c r="I1001" s="51">
        <f>SUM(F1001-G1001)</f>
        <v>60.000000000000007</v>
      </c>
      <c r="J1001" s="148">
        <v>-60</v>
      </c>
      <c r="K1001" s="151"/>
      <c r="L1001" s="101"/>
      <c r="M1001" s="49"/>
      <c r="N1001" s="54"/>
      <c r="O1001" s="102">
        <f>SUM(I1001:N1001)</f>
        <v>0</v>
      </c>
    </row>
    <row r="1002" spans="1:15" x14ac:dyDescent="0.2">
      <c r="A1002" s="195"/>
      <c r="B1002" s="47"/>
      <c r="C1002" s="48"/>
      <c r="D1002" s="48"/>
      <c r="E1002" s="48"/>
      <c r="F1002" s="49"/>
      <c r="G1002" s="49"/>
      <c r="H1002" s="60" t="s">
        <v>29</v>
      </c>
      <c r="I1002" s="51">
        <v>-60</v>
      </c>
      <c r="J1002" s="148">
        <v>60</v>
      </c>
      <c r="K1002" s="151"/>
      <c r="L1002" s="54"/>
      <c r="M1002" s="49"/>
      <c r="N1002" s="54"/>
      <c r="O1002" s="102"/>
    </row>
    <row r="1003" spans="1:15" x14ac:dyDescent="0.2">
      <c r="A1003" s="243" t="s">
        <v>841</v>
      </c>
      <c r="B1003" s="116">
        <v>1033</v>
      </c>
      <c r="C1003" s="117">
        <f>SUM(B1003*0.1)</f>
        <v>103.30000000000001</v>
      </c>
      <c r="D1003" s="117">
        <v>7</v>
      </c>
      <c r="E1003" s="117">
        <v>30</v>
      </c>
      <c r="F1003" s="118">
        <f>SUM(C1003:E1003)</f>
        <v>140.30000000000001</v>
      </c>
      <c r="G1003" s="118"/>
      <c r="H1003" s="119"/>
      <c r="I1003" s="169">
        <f>SUM(F1003-G1003)</f>
        <v>140.30000000000001</v>
      </c>
      <c r="J1003" s="39">
        <v>140.30000000000001</v>
      </c>
      <c r="K1003" s="43">
        <v>6.31</v>
      </c>
      <c r="L1003" s="109"/>
      <c r="M1003" s="118"/>
      <c r="N1003" s="109"/>
      <c r="O1003" s="110">
        <f>SUM(I1003:N1004)</f>
        <v>140.30000000000001</v>
      </c>
    </row>
    <row r="1004" spans="1:15" x14ac:dyDescent="0.2">
      <c r="A1004" s="248"/>
      <c r="B1004" s="85"/>
      <c r="C1004" s="86"/>
      <c r="D1004" s="86"/>
      <c r="E1004" s="86"/>
      <c r="F1004" s="87"/>
      <c r="G1004" s="87"/>
      <c r="H1004" s="180">
        <v>45376</v>
      </c>
      <c r="I1004" s="89"/>
      <c r="J1004" s="59">
        <v>-140.30000000000001</v>
      </c>
      <c r="K1004" s="63">
        <v>-6.31</v>
      </c>
      <c r="L1004" s="74"/>
      <c r="M1004" s="87"/>
      <c r="N1004" s="74"/>
      <c r="O1004" s="114"/>
    </row>
    <row r="1005" spans="1:15" x14ac:dyDescent="0.2">
      <c r="A1005" s="66" t="s">
        <v>842</v>
      </c>
      <c r="B1005" s="1">
        <v>809</v>
      </c>
      <c r="C1005" s="104">
        <f>(SUM(B1005:B1006))*0.1</f>
        <v>140.9</v>
      </c>
      <c r="D1005" s="104">
        <v>7</v>
      </c>
      <c r="E1005" s="104">
        <v>60</v>
      </c>
      <c r="F1005" s="71">
        <f>SUM(C1005:E1006)</f>
        <v>207.9</v>
      </c>
      <c r="G1005" s="71"/>
      <c r="H1005" s="131"/>
      <c r="I1005" s="105">
        <f>SUM(F1005-G1005)</f>
        <v>207.9</v>
      </c>
      <c r="J1005" s="71"/>
      <c r="K1005" s="159">
        <v>0.91</v>
      </c>
      <c r="L1005" s="70"/>
      <c r="M1005" s="71"/>
      <c r="O1005" s="83">
        <f>SUM(I1005:N1006)</f>
        <v>208.81</v>
      </c>
    </row>
    <row r="1006" spans="1:15" x14ac:dyDescent="0.2">
      <c r="A1006" s="182" t="s">
        <v>843</v>
      </c>
      <c r="B1006" s="85">
        <v>600</v>
      </c>
      <c r="C1006" s="86"/>
      <c r="D1006" s="86"/>
      <c r="E1006" s="86"/>
      <c r="F1006" s="87"/>
      <c r="G1006" s="87"/>
      <c r="H1006" s="207"/>
      <c r="I1006" s="112"/>
      <c r="J1006" s="87"/>
      <c r="K1006" s="62"/>
      <c r="L1006" s="73"/>
      <c r="M1006" s="87"/>
      <c r="N1006" s="74"/>
      <c r="O1006" s="114"/>
    </row>
    <row r="1007" spans="1:15" x14ac:dyDescent="0.2">
      <c r="A1007" s="146" t="s">
        <v>844</v>
      </c>
      <c r="B1007" s="1">
        <v>963</v>
      </c>
      <c r="C1007" s="104">
        <f t="shared" ref="C1007:C1026" si="157">SUM(B1007*0.1)</f>
        <v>96.300000000000011</v>
      </c>
      <c r="D1007" s="104">
        <v>7</v>
      </c>
      <c r="E1007" s="104">
        <v>30</v>
      </c>
      <c r="F1007" s="71">
        <f t="shared" ref="F1007:F1021" si="158">SUM(C1007:E1007)</f>
        <v>133.30000000000001</v>
      </c>
      <c r="G1007" s="71"/>
      <c r="H1007" s="22"/>
      <c r="I1007" s="132">
        <f>SUM(F1007-G1007)</f>
        <v>133.30000000000001</v>
      </c>
      <c r="J1007" s="71"/>
      <c r="K1007" s="215">
        <v>2.3199999999999998</v>
      </c>
      <c r="L1007" s="92"/>
      <c r="M1007" s="79"/>
      <c r="N1007" s="93"/>
      <c r="O1007" s="94">
        <f>SUM(I1007:N1007)</f>
        <v>135.62</v>
      </c>
    </row>
    <row r="1008" spans="1:15" x14ac:dyDescent="0.2">
      <c r="A1008" s="76" t="s">
        <v>845</v>
      </c>
      <c r="B1008" s="77">
        <v>610</v>
      </c>
      <c r="C1008" s="78">
        <f t="shared" si="157"/>
        <v>61</v>
      </c>
      <c r="D1008" s="78">
        <v>7</v>
      </c>
      <c r="E1008" s="78">
        <v>30</v>
      </c>
      <c r="F1008" s="79">
        <f t="shared" si="158"/>
        <v>98</v>
      </c>
      <c r="G1008" s="79"/>
      <c r="H1008" s="80"/>
      <c r="I1008" s="81">
        <f>SUM(F1008-G1008)</f>
        <v>98</v>
      </c>
      <c r="J1008" s="82">
        <v>-2</v>
      </c>
      <c r="K1008" s="79"/>
      <c r="L1008" s="70"/>
      <c r="M1008" s="71"/>
      <c r="O1008" s="83">
        <f>SUM(I1008:N1008)</f>
        <v>96</v>
      </c>
    </row>
    <row r="1009" spans="1:15" x14ac:dyDescent="0.2">
      <c r="A1009" s="146" t="s">
        <v>846</v>
      </c>
      <c r="B1009" s="1">
        <v>812</v>
      </c>
      <c r="C1009" s="104">
        <f t="shared" si="157"/>
        <v>81.2</v>
      </c>
      <c r="D1009" s="104">
        <v>7</v>
      </c>
      <c r="E1009" s="104">
        <v>30</v>
      </c>
      <c r="F1009" s="71">
        <f t="shared" si="158"/>
        <v>118.2</v>
      </c>
      <c r="G1009" s="71"/>
      <c r="H1009" s="22"/>
      <c r="I1009" s="132">
        <f>SUM(F1009-G1009)</f>
        <v>118.2</v>
      </c>
      <c r="J1009" s="159">
        <v>115.31</v>
      </c>
      <c r="K1009" s="159">
        <v>5.19</v>
      </c>
      <c r="L1009" s="92"/>
      <c r="M1009" s="79"/>
      <c r="N1009" s="93"/>
      <c r="O1009" s="94">
        <f>SUM(I1009:N1009)</f>
        <v>238.7</v>
      </c>
    </row>
    <row r="1010" spans="1:15" x14ac:dyDescent="0.2">
      <c r="A1010" s="123" t="s">
        <v>847</v>
      </c>
      <c r="B1010" s="124">
        <v>660</v>
      </c>
      <c r="C1010" s="204">
        <f t="shared" si="157"/>
        <v>66</v>
      </c>
      <c r="D1010" s="204">
        <v>7</v>
      </c>
      <c r="E1010" s="38">
        <v>30</v>
      </c>
      <c r="F1010" s="39">
        <f t="shared" si="158"/>
        <v>103</v>
      </c>
      <c r="G1010" s="39">
        <v>103</v>
      </c>
      <c r="H1010" s="40">
        <v>45467</v>
      </c>
      <c r="I1010" s="41">
        <f>SUM(F1010-G1010)</f>
        <v>0</v>
      </c>
      <c r="J1010" s="39"/>
      <c r="K1010" s="43"/>
      <c r="L1010" s="101"/>
      <c r="M1010" s="49"/>
      <c r="N1010" s="54"/>
      <c r="O1010" s="102">
        <f>SUM(I1010:N1010)</f>
        <v>0</v>
      </c>
    </row>
    <row r="1011" spans="1:15" x14ac:dyDescent="0.2">
      <c r="A1011" s="115" t="s">
        <v>848</v>
      </c>
      <c r="B1011" s="116">
        <v>888</v>
      </c>
      <c r="C1011" s="117">
        <f t="shared" si="157"/>
        <v>88.800000000000011</v>
      </c>
      <c r="D1011" s="117">
        <v>7</v>
      </c>
      <c r="E1011" s="117">
        <v>30</v>
      </c>
      <c r="F1011" s="118">
        <f t="shared" si="158"/>
        <v>125.80000000000001</v>
      </c>
      <c r="G1011" s="118"/>
      <c r="H1011" s="119"/>
      <c r="I1011" s="169">
        <f>SUM(F1011-G1011)</f>
        <v>125.80000000000001</v>
      </c>
      <c r="J1011" s="178">
        <v>125.8</v>
      </c>
      <c r="K1011" s="178">
        <v>8.48</v>
      </c>
      <c r="L1011" s="108"/>
      <c r="M1011" s="118"/>
      <c r="N1011" s="109"/>
      <c r="O1011" s="110">
        <f>SUM(I1011:N1012)</f>
        <v>125.80000000000003</v>
      </c>
    </row>
    <row r="1012" spans="1:15" x14ac:dyDescent="0.2">
      <c r="A1012" s="179"/>
      <c r="B1012" s="85"/>
      <c r="C1012" s="86"/>
      <c r="D1012" s="86"/>
      <c r="E1012" s="86"/>
      <c r="F1012" s="87"/>
      <c r="G1012" s="87"/>
      <c r="H1012" s="180">
        <v>45321</v>
      </c>
      <c r="I1012" s="89"/>
      <c r="J1012" s="98">
        <v>-125.8</v>
      </c>
      <c r="K1012" s="98">
        <v>-8.48</v>
      </c>
      <c r="L1012" s="73"/>
      <c r="M1012" s="87"/>
      <c r="N1012" s="74"/>
      <c r="O1012" s="114"/>
    </row>
    <row r="1013" spans="1:15" x14ac:dyDescent="0.2">
      <c r="A1013" s="195" t="s">
        <v>849</v>
      </c>
      <c r="B1013" s="47">
        <v>683</v>
      </c>
      <c r="C1013" s="48">
        <f t="shared" si="157"/>
        <v>68.3</v>
      </c>
      <c r="D1013" s="48">
        <v>7</v>
      </c>
      <c r="E1013" s="48">
        <v>30</v>
      </c>
      <c r="F1013" s="49">
        <f t="shared" si="158"/>
        <v>105.3</v>
      </c>
      <c r="G1013" s="49">
        <v>105.3</v>
      </c>
      <c r="H1013" s="67">
        <v>45469</v>
      </c>
      <c r="I1013" s="51">
        <f>SUM(F1013-G1013)</f>
        <v>0</v>
      </c>
      <c r="J1013" s="49"/>
      <c r="K1013" s="53"/>
      <c r="L1013" s="101"/>
      <c r="M1013" s="49"/>
      <c r="N1013" s="54"/>
      <c r="O1013" s="102">
        <f>SUM(I1013:N1013)</f>
        <v>0</v>
      </c>
    </row>
    <row r="1014" spans="1:15" x14ac:dyDescent="0.2">
      <c r="A1014" s="123" t="s">
        <v>850</v>
      </c>
      <c r="B1014" s="37">
        <v>793</v>
      </c>
      <c r="C1014" s="38">
        <f t="shared" si="157"/>
        <v>79.300000000000011</v>
      </c>
      <c r="D1014" s="38">
        <v>7</v>
      </c>
      <c r="E1014" s="38">
        <v>30</v>
      </c>
      <c r="F1014" s="39">
        <f t="shared" si="158"/>
        <v>116.30000000000001</v>
      </c>
      <c r="G1014" s="39">
        <v>116.3</v>
      </c>
      <c r="H1014" s="40">
        <v>45470</v>
      </c>
      <c r="I1014" s="41">
        <f>SUM(F1014-G1014)</f>
        <v>1.4210854715202004E-14</v>
      </c>
      <c r="J1014" s="39"/>
      <c r="K1014" s="43">
        <v>0.8</v>
      </c>
      <c r="L1014" s="44"/>
      <c r="M1014" s="39"/>
      <c r="N1014" s="44"/>
      <c r="O1014" s="126">
        <f>SUM(I1014:N1015)</f>
        <v>1.4210854715202004E-14</v>
      </c>
    </row>
    <row r="1015" spans="1:15" x14ac:dyDescent="0.2">
      <c r="A1015" s="95"/>
      <c r="B1015" s="57"/>
      <c r="C1015" s="58"/>
      <c r="D1015" s="58"/>
      <c r="E1015" s="58"/>
      <c r="F1015" s="59"/>
      <c r="G1015" s="59"/>
      <c r="H1015" s="99">
        <v>45470</v>
      </c>
      <c r="I1015" s="61"/>
      <c r="J1015" s="59"/>
      <c r="K1015" s="63">
        <v>-0.8</v>
      </c>
      <c r="L1015" s="64"/>
      <c r="M1015" s="59"/>
      <c r="N1015" s="64"/>
      <c r="O1015" s="130"/>
    </row>
    <row r="1016" spans="1:15" x14ac:dyDescent="0.2">
      <c r="A1016" s="127" t="s">
        <v>851</v>
      </c>
      <c r="B1016" s="128">
        <v>747</v>
      </c>
      <c r="C1016" s="148">
        <f t="shared" si="157"/>
        <v>74.7</v>
      </c>
      <c r="D1016" s="148">
        <v>7</v>
      </c>
      <c r="E1016" s="148">
        <v>30</v>
      </c>
      <c r="F1016" s="148">
        <f t="shared" si="158"/>
        <v>111.7</v>
      </c>
      <c r="G1016" s="148">
        <v>111.7</v>
      </c>
      <c r="H1016" s="50">
        <v>45469</v>
      </c>
      <c r="I1016" s="51">
        <f>SUM(F1016-G1016)</f>
        <v>0</v>
      </c>
      <c r="J1016" s="148">
        <v>0.13</v>
      </c>
      <c r="K1016" s="151">
        <v>1.01</v>
      </c>
      <c r="L1016" s="101"/>
      <c r="M1016" s="148"/>
      <c r="N1016" s="54"/>
      <c r="O1016" s="102">
        <f>SUM(I1016:N1017)</f>
        <v>0</v>
      </c>
    </row>
    <row r="1017" spans="1:15" x14ac:dyDescent="0.2">
      <c r="A1017" s="127"/>
      <c r="B1017" s="128"/>
      <c r="C1017" s="148"/>
      <c r="D1017" s="148"/>
      <c r="E1017" s="148"/>
      <c r="F1017" s="148"/>
      <c r="G1017" s="148"/>
      <c r="H1017" s="50">
        <v>45469</v>
      </c>
      <c r="I1017" s="51"/>
      <c r="J1017" s="148">
        <v>-0.13</v>
      </c>
      <c r="K1017" s="151">
        <v>-1.01</v>
      </c>
      <c r="L1017" s="101"/>
      <c r="M1017" s="148"/>
      <c r="N1017" s="54"/>
      <c r="O1017" s="102"/>
    </row>
    <row r="1018" spans="1:15" x14ac:dyDescent="0.2">
      <c r="A1018" s="218" t="s">
        <v>852</v>
      </c>
      <c r="B1018" s="77">
        <v>760</v>
      </c>
      <c r="C1018" s="78">
        <f t="shared" si="157"/>
        <v>76</v>
      </c>
      <c r="D1018" s="78">
        <v>7</v>
      </c>
      <c r="E1018" s="78">
        <v>30</v>
      </c>
      <c r="F1018" s="79">
        <f t="shared" si="158"/>
        <v>113</v>
      </c>
      <c r="G1018" s="79"/>
      <c r="H1018" s="80"/>
      <c r="I1018" s="81">
        <f t="shared" ref="I1018:I1026" si="159">SUM(F1018-G1018)</f>
        <v>113</v>
      </c>
      <c r="J1018" s="239">
        <v>-0.98</v>
      </c>
      <c r="K1018" s="162"/>
      <c r="L1018" s="92"/>
      <c r="M1018" s="79"/>
      <c r="N1018" s="93"/>
      <c r="O1018" s="94">
        <f>SUM(I1018:N1018)</f>
        <v>112.02</v>
      </c>
    </row>
    <row r="1019" spans="1:15" x14ac:dyDescent="0.2">
      <c r="A1019" s="146" t="s">
        <v>853</v>
      </c>
      <c r="B1019" s="1">
        <v>828</v>
      </c>
      <c r="C1019" s="104">
        <f t="shared" si="157"/>
        <v>82.800000000000011</v>
      </c>
      <c r="D1019" s="104">
        <v>7</v>
      </c>
      <c r="E1019" s="104">
        <v>30</v>
      </c>
      <c r="F1019" s="71">
        <f t="shared" si="158"/>
        <v>119.80000000000001</v>
      </c>
      <c r="G1019" s="71"/>
      <c r="H1019" s="131"/>
      <c r="I1019" s="132">
        <f t="shared" si="159"/>
        <v>119.80000000000001</v>
      </c>
      <c r="J1019" s="106"/>
      <c r="K1019" s="215">
        <v>0.5</v>
      </c>
      <c r="L1019" s="70"/>
      <c r="M1019" s="71"/>
      <c r="O1019" s="83">
        <f>SUM(I1019:N1019)</f>
        <v>120.30000000000001</v>
      </c>
    </row>
    <row r="1020" spans="1:15" x14ac:dyDescent="0.2">
      <c r="A1020" s="228" t="s">
        <v>854</v>
      </c>
      <c r="B1020" s="153">
        <v>920</v>
      </c>
      <c r="C1020" s="154">
        <f t="shared" si="157"/>
        <v>92</v>
      </c>
      <c r="D1020" s="154">
        <v>7</v>
      </c>
      <c r="E1020" s="154">
        <v>30</v>
      </c>
      <c r="F1020" s="139">
        <f t="shared" si="158"/>
        <v>129</v>
      </c>
      <c r="G1020" s="139">
        <v>129</v>
      </c>
      <c r="H1020" s="155">
        <v>45464</v>
      </c>
      <c r="I1020" s="166">
        <f t="shared" si="159"/>
        <v>0</v>
      </c>
      <c r="J1020" s="139"/>
      <c r="K1020" s="142"/>
      <c r="L1020" s="143"/>
      <c r="M1020" s="139"/>
      <c r="N1020" s="144"/>
      <c r="O1020" s="221">
        <f>SUM(I1020:N1020)</f>
        <v>0</v>
      </c>
    </row>
    <row r="1021" spans="1:15" x14ac:dyDescent="0.2">
      <c r="A1021" s="95" t="s">
        <v>855</v>
      </c>
      <c r="B1021" s="57">
        <v>691</v>
      </c>
      <c r="C1021" s="58">
        <f t="shared" si="157"/>
        <v>69.100000000000009</v>
      </c>
      <c r="D1021" s="58">
        <v>7</v>
      </c>
      <c r="E1021" s="58">
        <v>30</v>
      </c>
      <c r="F1021" s="59">
        <f t="shared" si="158"/>
        <v>106.10000000000001</v>
      </c>
      <c r="G1021" s="59">
        <v>106.1</v>
      </c>
      <c r="H1021" s="99">
        <v>45468</v>
      </c>
      <c r="I1021" s="100">
        <f t="shared" si="159"/>
        <v>1.4210854715202004E-14</v>
      </c>
      <c r="J1021" s="98"/>
      <c r="K1021" s="181"/>
      <c r="L1021" s="101"/>
      <c r="M1021" s="49"/>
      <c r="N1021" s="54"/>
      <c r="O1021" s="102">
        <f>SUM(I1021:N1021)</f>
        <v>1.4210854715202004E-14</v>
      </c>
    </row>
    <row r="1022" spans="1:15" x14ac:dyDescent="0.2">
      <c r="A1022" s="195" t="s">
        <v>856</v>
      </c>
      <c r="B1022" s="47">
        <v>580</v>
      </c>
      <c r="C1022" s="48">
        <f t="shared" si="157"/>
        <v>58</v>
      </c>
      <c r="D1022" s="48">
        <v>7</v>
      </c>
      <c r="E1022" s="48">
        <v>30</v>
      </c>
      <c r="F1022" s="49">
        <f>SUM(C1022:E1022)</f>
        <v>95</v>
      </c>
      <c r="G1022" s="49">
        <v>75.77</v>
      </c>
      <c r="H1022" s="50">
        <v>45467</v>
      </c>
      <c r="I1022" s="129">
        <f t="shared" si="159"/>
        <v>19.230000000000004</v>
      </c>
      <c r="J1022" s="49">
        <v>-19.23</v>
      </c>
      <c r="K1022" s="49"/>
      <c r="L1022" s="177"/>
      <c r="M1022" s="39"/>
      <c r="N1022" s="44"/>
      <c r="O1022" s="126">
        <f>SUM(I1022:N1022)</f>
        <v>0</v>
      </c>
    </row>
    <row r="1023" spans="1:15" x14ac:dyDescent="0.2">
      <c r="A1023" s="195"/>
      <c r="B1023" s="47"/>
      <c r="C1023" s="48"/>
      <c r="D1023" s="48"/>
      <c r="E1023" s="48"/>
      <c r="F1023" s="49"/>
      <c r="G1023" s="49"/>
      <c r="H1023" s="313" t="s">
        <v>29</v>
      </c>
      <c r="I1023" s="129">
        <v>-19.23</v>
      </c>
      <c r="J1023" s="49">
        <v>19.23</v>
      </c>
      <c r="K1023" s="49"/>
      <c r="L1023" s="101"/>
      <c r="M1023" s="49"/>
      <c r="N1023" s="54"/>
      <c r="O1023" s="102"/>
    </row>
    <row r="1024" spans="1:15" x14ac:dyDescent="0.2">
      <c r="A1024" s="123" t="s">
        <v>857</v>
      </c>
      <c r="B1024" s="37">
        <v>625</v>
      </c>
      <c r="C1024" s="38">
        <f t="shared" si="157"/>
        <v>62.5</v>
      </c>
      <c r="D1024" s="38">
        <v>7</v>
      </c>
      <c r="E1024" s="38">
        <v>30</v>
      </c>
      <c r="F1024" s="39">
        <f>SUM(C1024:E1024)</f>
        <v>99.5</v>
      </c>
      <c r="G1024" s="39">
        <v>99.5</v>
      </c>
      <c r="H1024" s="135" t="s">
        <v>858</v>
      </c>
      <c r="I1024" s="41">
        <f>SUM(F1024-G1024)</f>
        <v>0</v>
      </c>
      <c r="J1024" s="39"/>
      <c r="K1024" s="43">
        <v>0.63</v>
      </c>
      <c r="L1024" s="44"/>
      <c r="M1024" s="39"/>
      <c r="N1024" s="44"/>
      <c r="O1024" s="126">
        <f>SUM(I1024:N1025)</f>
        <v>0</v>
      </c>
    </row>
    <row r="1025" spans="1:15" x14ac:dyDescent="0.2">
      <c r="A1025" s="95"/>
      <c r="B1025" s="57"/>
      <c r="C1025" s="58"/>
      <c r="D1025" s="58"/>
      <c r="E1025" s="58"/>
      <c r="F1025" s="59"/>
      <c r="G1025" s="59"/>
      <c r="H1025" s="180" t="s">
        <v>858</v>
      </c>
      <c r="I1025" s="61"/>
      <c r="J1025" s="59"/>
      <c r="K1025" s="63">
        <v>-0.63</v>
      </c>
      <c r="L1025" s="64"/>
      <c r="M1025" s="59"/>
      <c r="N1025" s="64"/>
      <c r="O1025" s="130"/>
    </row>
    <row r="1026" spans="1:15" x14ac:dyDescent="0.2">
      <c r="A1026" s="146" t="s">
        <v>859</v>
      </c>
      <c r="B1026" s="1">
        <v>548</v>
      </c>
      <c r="C1026" s="104">
        <f t="shared" si="157"/>
        <v>54.800000000000004</v>
      </c>
      <c r="D1026" s="104">
        <v>7</v>
      </c>
      <c r="E1026" s="104">
        <v>30</v>
      </c>
      <c r="F1026" s="71">
        <f>SUM(C1026:E1026)</f>
        <v>91.800000000000011</v>
      </c>
      <c r="G1026" s="71"/>
      <c r="H1026" s="131"/>
      <c r="I1026" s="132">
        <f t="shared" si="159"/>
        <v>91.800000000000011</v>
      </c>
      <c r="J1026" s="159">
        <v>7</v>
      </c>
      <c r="K1026" s="71"/>
      <c r="L1026" s="70"/>
      <c r="M1026" s="71"/>
      <c r="O1026" s="83">
        <f>SUM(I1026:N1026)</f>
        <v>98.800000000000011</v>
      </c>
    </row>
    <row r="1027" spans="1:15" x14ac:dyDescent="0.2">
      <c r="A1027" s="115" t="s">
        <v>860</v>
      </c>
      <c r="B1027" s="116">
        <v>864</v>
      </c>
      <c r="C1027" s="117">
        <f>(SUM(B1027:B1028))*0.1</f>
        <v>161.4</v>
      </c>
      <c r="D1027" s="117">
        <v>7</v>
      </c>
      <c r="E1027" s="117">
        <v>60</v>
      </c>
      <c r="F1027" s="118">
        <f>SUM(C1027:E1028)</f>
        <v>228.4</v>
      </c>
      <c r="G1027" s="118"/>
      <c r="H1027" s="256"/>
      <c r="I1027" s="169">
        <f>SUM(F1027-G1027)</f>
        <v>228.4</v>
      </c>
      <c r="J1027" s="118"/>
      <c r="K1027" s="121"/>
      <c r="L1027" s="108"/>
      <c r="M1027" s="118"/>
      <c r="N1027" s="109"/>
      <c r="O1027" s="110">
        <f>SUM(I1027:N1028)</f>
        <v>228.4</v>
      </c>
    </row>
    <row r="1028" spans="1:15" x14ac:dyDescent="0.2">
      <c r="A1028" s="179" t="s">
        <v>861</v>
      </c>
      <c r="B1028" s="192">
        <v>750</v>
      </c>
      <c r="C1028" s="234"/>
      <c r="D1028" s="234"/>
      <c r="E1028" s="86"/>
      <c r="F1028" s="90"/>
      <c r="G1028" s="90"/>
      <c r="H1028" s="88"/>
      <c r="I1028" s="89"/>
      <c r="J1028" s="90"/>
      <c r="K1028" s="87"/>
      <c r="L1028" s="73"/>
      <c r="M1028" s="87"/>
      <c r="N1028" s="74"/>
      <c r="O1028" s="114"/>
    </row>
    <row r="1029" spans="1:15" x14ac:dyDescent="0.2">
      <c r="A1029" s="198" t="s">
        <v>862</v>
      </c>
      <c r="B1029" s="1">
        <v>593</v>
      </c>
      <c r="C1029" s="104">
        <f>(SUM(B1029:B1030))*0.1</f>
        <v>120.7</v>
      </c>
      <c r="D1029" s="104">
        <v>7</v>
      </c>
      <c r="E1029" s="104">
        <v>60</v>
      </c>
      <c r="F1029" s="71">
        <f>SUM(C1029:E1030)</f>
        <v>187.7</v>
      </c>
      <c r="G1029" s="71"/>
      <c r="H1029" s="22"/>
      <c r="I1029" s="132">
        <f>SUM(F1029-G1029)</f>
        <v>187.7</v>
      </c>
      <c r="J1029" s="71"/>
      <c r="K1029" s="106"/>
      <c r="L1029" s="108"/>
      <c r="M1029" s="118"/>
      <c r="N1029" s="109"/>
      <c r="O1029" s="110">
        <f>SUM(I1029:N1030)</f>
        <v>187.7</v>
      </c>
    </row>
    <row r="1030" spans="1:15" x14ac:dyDescent="0.2">
      <c r="A1030" s="103" t="s">
        <v>863</v>
      </c>
      <c r="B1030" s="1">
        <v>614</v>
      </c>
      <c r="C1030" s="104"/>
      <c r="D1030" s="104"/>
      <c r="E1030" s="104"/>
      <c r="F1030" s="71"/>
      <c r="G1030" s="71"/>
      <c r="H1030" s="131"/>
      <c r="I1030" s="132"/>
      <c r="J1030" s="106"/>
      <c r="K1030" s="106"/>
      <c r="L1030" s="70"/>
      <c r="M1030" s="71"/>
      <c r="O1030" s="83"/>
    </row>
    <row r="1031" spans="1:15" x14ac:dyDescent="0.2">
      <c r="A1031" s="167" t="s">
        <v>864</v>
      </c>
      <c r="B1031" s="124">
        <v>652</v>
      </c>
      <c r="C1031" s="204">
        <f>SUM(B1031*0.1)</f>
        <v>65.2</v>
      </c>
      <c r="D1031" s="204">
        <v>7</v>
      </c>
      <c r="E1031" s="38">
        <v>30</v>
      </c>
      <c r="F1031" s="187">
        <f>SUM(C1031:E1031)</f>
        <v>102.2</v>
      </c>
      <c r="G1031" s="178">
        <v>97.8</v>
      </c>
      <c r="H1031" s="40">
        <v>45434</v>
      </c>
      <c r="I1031" s="216">
        <f>SUM(F1031-G1031)</f>
        <v>4.4000000000000057</v>
      </c>
      <c r="J1031" s="39"/>
      <c r="K1031" s="43">
        <v>4.2</v>
      </c>
      <c r="L1031" s="109"/>
      <c r="M1031" s="247"/>
      <c r="N1031" s="109"/>
      <c r="O1031" s="201">
        <f>SUM(I1031:N1032)</f>
        <v>4.4000000000000048</v>
      </c>
    </row>
    <row r="1032" spans="1:15" x14ac:dyDescent="0.2">
      <c r="A1032" s="146"/>
      <c r="B1032" s="128"/>
      <c r="C1032" s="147"/>
      <c r="D1032" s="147"/>
      <c r="E1032" s="48"/>
      <c r="F1032" s="222"/>
      <c r="G1032" s="148"/>
      <c r="H1032" s="50">
        <v>45434</v>
      </c>
      <c r="I1032" s="150"/>
      <c r="J1032" s="49"/>
      <c r="K1032" s="53">
        <v>-4.2</v>
      </c>
      <c r="M1032" s="193"/>
      <c r="O1032" s="72"/>
    </row>
    <row r="1033" spans="1:15" x14ac:dyDescent="0.2">
      <c r="A1033" s="123" t="s">
        <v>865</v>
      </c>
      <c r="B1033" s="124">
        <v>678</v>
      </c>
      <c r="C1033" s="178">
        <f>SUM(B1033*0.1)</f>
        <v>67.8</v>
      </c>
      <c r="D1033" s="178">
        <v>7</v>
      </c>
      <c r="E1033" s="178">
        <v>30</v>
      </c>
      <c r="F1033" s="39">
        <f>SUM(C1033:E1033)</f>
        <v>104.8</v>
      </c>
      <c r="G1033" s="39">
        <v>104.8</v>
      </c>
      <c r="H1033" s="40">
        <v>45463</v>
      </c>
      <c r="I1033" s="41">
        <f>SUM(F1033-G1033)</f>
        <v>0</v>
      </c>
      <c r="J1033" s="178"/>
      <c r="K1033" s="136">
        <v>1.1000000000000001</v>
      </c>
      <c r="L1033" s="44"/>
      <c r="M1033" s="178"/>
      <c r="N1033" s="44"/>
      <c r="O1033" s="126">
        <f>SUM(I1033:N1034)</f>
        <v>0</v>
      </c>
    </row>
    <row r="1034" spans="1:15" x14ac:dyDescent="0.2">
      <c r="A1034" s="95"/>
      <c r="B1034" s="96"/>
      <c r="C1034" s="98"/>
      <c r="D1034" s="98"/>
      <c r="E1034" s="98"/>
      <c r="F1034" s="59"/>
      <c r="G1034" s="59"/>
      <c r="H1034" s="99">
        <v>45463</v>
      </c>
      <c r="I1034" s="61"/>
      <c r="J1034" s="98"/>
      <c r="K1034" s="181">
        <v>-1.1000000000000001</v>
      </c>
      <c r="L1034" s="64"/>
      <c r="M1034" s="98"/>
      <c r="N1034" s="64"/>
      <c r="O1034" s="130"/>
    </row>
    <row r="1035" spans="1:15" x14ac:dyDescent="0.2">
      <c r="A1035" s="66" t="s">
        <v>866</v>
      </c>
      <c r="B1035" s="1">
        <v>653</v>
      </c>
      <c r="C1035" s="174">
        <f>SUM(B1035*0.1)</f>
        <v>65.3</v>
      </c>
      <c r="D1035" s="104">
        <v>7</v>
      </c>
      <c r="E1035" s="104">
        <v>30</v>
      </c>
      <c r="F1035" s="71">
        <f>SUM(C1035:E1035)</f>
        <v>102.3</v>
      </c>
      <c r="G1035" s="71"/>
      <c r="H1035" s="22"/>
      <c r="I1035" s="105">
        <f>SUM(F1035-G1035)</f>
        <v>102.3</v>
      </c>
      <c r="J1035" s="159">
        <v>102.3</v>
      </c>
      <c r="K1035" s="49">
        <v>5.92</v>
      </c>
      <c r="L1035" s="70"/>
      <c r="M1035" s="71"/>
      <c r="O1035" s="83">
        <f>SUM(I1035:N1036)</f>
        <v>105.51999999999998</v>
      </c>
    </row>
    <row r="1036" spans="1:15" x14ac:dyDescent="0.2">
      <c r="A1036" s="66"/>
      <c r="B1036" s="1"/>
      <c r="C1036" s="174"/>
      <c r="D1036" s="104"/>
      <c r="E1036" s="104"/>
      <c r="F1036" s="71"/>
      <c r="G1036" s="71"/>
      <c r="H1036" s="67">
        <v>45301</v>
      </c>
      <c r="I1036" s="105"/>
      <c r="J1036" s="52">
        <v>-99.08</v>
      </c>
      <c r="K1036" s="49">
        <v>-5.92</v>
      </c>
      <c r="L1036" s="70"/>
      <c r="M1036" s="71"/>
      <c r="O1036" s="83"/>
    </row>
    <row r="1037" spans="1:15" x14ac:dyDescent="0.2">
      <c r="A1037" s="123" t="s">
        <v>867</v>
      </c>
      <c r="B1037" s="124">
        <v>609</v>
      </c>
      <c r="C1037" s="38">
        <f>SUM(B1037*0.1)</f>
        <v>60.900000000000006</v>
      </c>
      <c r="D1037" s="38">
        <v>7</v>
      </c>
      <c r="E1037" s="38">
        <v>30</v>
      </c>
      <c r="F1037" s="39">
        <f>SUM(C1037:E1037)</f>
        <v>97.9</v>
      </c>
      <c r="G1037" s="39">
        <v>96.86</v>
      </c>
      <c r="H1037" s="40">
        <v>45471</v>
      </c>
      <c r="I1037" s="41">
        <f>SUM(F1037-G1037)</f>
        <v>1.0400000000000063</v>
      </c>
      <c r="J1037" s="39">
        <v>-1.04</v>
      </c>
      <c r="K1037" s="43"/>
      <c r="L1037" s="44"/>
      <c r="M1037" s="39"/>
      <c r="N1037" s="44"/>
      <c r="O1037" s="126">
        <f>SUM(I1037:N1037)</f>
        <v>6.2172489379008766E-15</v>
      </c>
    </row>
    <row r="1038" spans="1:15" x14ac:dyDescent="0.2">
      <c r="A1038" s="95"/>
      <c r="B1038" s="96"/>
      <c r="C1038" s="58"/>
      <c r="D1038" s="58"/>
      <c r="E1038" s="58"/>
      <c r="F1038" s="59"/>
      <c r="G1038" s="59"/>
      <c r="H1038" s="60" t="s">
        <v>29</v>
      </c>
      <c r="I1038" s="61">
        <v>-1.04</v>
      </c>
      <c r="J1038" s="59">
        <v>1.04</v>
      </c>
      <c r="K1038" s="63"/>
      <c r="L1038" s="64"/>
      <c r="M1038" s="59"/>
      <c r="N1038" s="64"/>
      <c r="O1038" s="130"/>
    </row>
    <row r="1039" spans="1:15" x14ac:dyDescent="0.2">
      <c r="A1039" s="66" t="s">
        <v>868</v>
      </c>
      <c r="B1039" s="47">
        <v>606</v>
      </c>
      <c r="C1039" s="48">
        <f>(SUM(B1039:B1040))*0.1</f>
        <v>120.2</v>
      </c>
      <c r="D1039" s="48">
        <v>7</v>
      </c>
      <c r="E1039" s="48">
        <v>60</v>
      </c>
      <c r="F1039" s="49">
        <f>SUM(C1039:E1040)</f>
        <v>187.2</v>
      </c>
      <c r="G1039" s="49">
        <v>127.2</v>
      </c>
      <c r="H1039" s="50">
        <v>45470</v>
      </c>
      <c r="I1039" s="68">
        <f>SUM(F1039-G1039)</f>
        <v>59.999999999999986</v>
      </c>
      <c r="J1039" s="148"/>
      <c r="K1039" s="151"/>
      <c r="L1039" s="70"/>
      <c r="M1039" s="71"/>
      <c r="O1039" s="72">
        <f>SUM(I1039:N1040)</f>
        <v>59.999999999999986</v>
      </c>
    </row>
    <row r="1040" spans="1:15" x14ac:dyDescent="0.2">
      <c r="A1040" s="66" t="s">
        <v>869</v>
      </c>
      <c r="B1040" s="47">
        <v>596</v>
      </c>
      <c r="C1040" s="48"/>
      <c r="D1040" s="48"/>
      <c r="E1040" s="48"/>
      <c r="F1040" s="49"/>
      <c r="G1040" s="49"/>
      <c r="H1040" s="67"/>
      <c r="I1040" s="68"/>
      <c r="J1040" s="49"/>
      <c r="K1040" s="53"/>
      <c r="L1040" s="73"/>
      <c r="M1040" s="87"/>
      <c r="N1040" s="74"/>
      <c r="O1040" s="75"/>
    </row>
    <row r="1041" spans="1:15" x14ac:dyDescent="0.2">
      <c r="A1041" s="115" t="s">
        <v>870</v>
      </c>
      <c r="B1041" s="116">
        <v>607</v>
      </c>
      <c r="C1041" s="117">
        <f t="shared" ref="C1041:C1047" si="160">SUM(B1041*0.1)</f>
        <v>60.7</v>
      </c>
      <c r="D1041" s="117">
        <v>7</v>
      </c>
      <c r="E1041" s="117">
        <v>30</v>
      </c>
      <c r="F1041" s="118">
        <f t="shared" ref="F1041:F1047" si="161">SUM(C1041:E1041)</f>
        <v>97.7</v>
      </c>
      <c r="G1041" s="118"/>
      <c r="H1041" s="168"/>
      <c r="I1041" s="169">
        <f t="shared" ref="I1041:I1048" si="162">SUM(F1041-G1041)</f>
        <v>97.7</v>
      </c>
      <c r="J1041" s="121"/>
      <c r="K1041" s="121"/>
      <c r="L1041" s="70"/>
      <c r="M1041" s="118"/>
      <c r="O1041" s="83">
        <f>SUM(I1041:N1041)</f>
        <v>97.7</v>
      </c>
    </row>
    <row r="1042" spans="1:15" x14ac:dyDescent="0.2">
      <c r="A1042" s="123" t="s">
        <v>871</v>
      </c>
      <c r="B1042" s="124">
        <v>978</v>
      </c>
      <c r="C1042" s="38">
        <f t="shared" si="160"/>
        <v>97.800000000000011</v>
      </c>
      <c r="D1042" s="38">
        <v>7</v>
      </c>
      <c r="E1042" s="38">
        <v>30</v>
      </c>
      <c r="F1042" s="39">
        <f t="shared" si="161"/>
        <v>134.80000000000001</v>
      </c>
      <c r="G1042" s="39">
        <v>134.80000000000001</v>
      </c>
      <c r="H1042" s="40">
        <v>45470</v>
      </c>
      <c r="I1042" s="41">
        <f t="shared" si="162"/>
        <v>0</v>
      </c>
      <c r="J1042" s="39"/>
      <c r="K1042" s="43">
        <v>1.25</v>
      </c>
      <c r="L1042" s="44"/>
      <c r="M1042" s="39"/>
      <c r="N1042" s="44"/>
      <c r="O1042" s="126">
        <f>SUM(I1042:N1043)</f>
        <v>0</v>
      </c>
    </row>
    <row r="1043" spans="1:15" x14ac:dyDescent="0.2">
      <c r="A1043" s="95"/>
      <c r="B1043" s="96"/>
      <c r="C1043" s="58"/>
      <c r="D1043" s="58"/>
      <c r="E1043" s="58"/>
      <c r="F1043" s="59"/>
      <c r="G1043" s="59"/>
      <c r="H1043" s="99">
        <v>45470</v>
      </c>
      <c r="I1043" s="61"/>
      <c r="J1043" s="59"/>
      <c r="K1043" s="63">
        <v>-1.25</v>
      </c>
      <c r="L1043" s="64"/>
      <c r="M1043" s="59"/>
      <c r="N1043" s="64"/>
      <c r="O1043" s="130"/>
    </row>
    <row r="1044" spans="1:15" x14ac:dyDescent="0.2">
      <c r="A1044" s="127" t="s">
        <v>872</v>
      </c>
      <c r="B1044" s="128">
        <v>1130</v>
      </c>
      <c r="C1044" s="48">
        <f>(SUM(B1044:B1045))*0.1</f>
        <v>182</v>
      </c>
      <c r="D1044" s="48">
        <v>7</v>
      </c>
      <c r="E1044" s="48">
        <v>60</v>
      </c>
      <c r="F1044" s="49">
        <f>SUM(C1044:E1044)</f>
        <v>249</v>
      </c>
      <c r="G1044" s="49">
        <v>249</v>
      </c>
      <c r="H1044" s="50">
        <v>45467</v>
      </c>
      <c r="I1044" s="51">
        <f t="shared" si="162"/>
        <v>0</v>
      </c>
      <c r="J1044" s="49"/>
      <c r="K1044" s="53"/>
      <c r="L1044" s="101"/>
      <c r="M1044" s="49"/>
      <c r="N1044" s="54"/>
      <c r="O1044" s="102">
        <f>SUM(I1044:N1045)</f>
        <v>0</v>
      </c>
    </row>
    <row r="1045" spans="1:15" x14ac:dyDescent="0.2">
      <c r="A1045" s="127" t="s">
        <v>873</v>
      </c>
      <c r="B1045" s="128">
        <v>690</v>
      </c>
      <c r="C1045" s="48"/>
      <c r="D1045" s="48"/>
      <c r="E1045" s="48"/>
      <c r="F1045" s="49"/>
      <c r="G1045" s="49"/>
      <c r="H1045" s="50"/>
      <c r="I1045" s="51"/>
      <c r="J1045" s="49"/>
      <c r="K1045" s="53"/>
      <c r="L1045" s="196"/>
      <c r="M1045" s="59"/>
      <c r="N1045" s="64"/>
      <c r="O1045" s="130"/>
    </row>
    <row r="1046" spans="1:15" x14ac:dyDescent="0.2">
      <c r="A1046" s="115" t="s">
        <v>874</v>
      </c>
      <c r="B1046" s="116">
        <v>934</v>
      </c>
      <c r="C1046" s="117">
        <f t="shared" si="160"/>
        <v>93.4</v>
      </c>
      <c r="D1046" s="117">
        <v>7</v>
      </c>
      <c r="E1046" s="117">
        <v>30</v>
      </c>
      <c r="F1046" s="118">
        <f t="shared" si="161"/>
        <v>130.4</v>
      </c>
      <c r="G1046" s="118"/>
      <c r="H1046" s="119"/>
      <c r="I1046" s="169">
        <f t="shared" si="162"/>
        <v>130.4</v>
      </c>
      <c r="J1046" s="118"/>
      <c r="K1046" s="118"/>
      <c r="L1046" s="73"/>
      <c r="M1046" s="79"/>
      <c r="N1046" s="74"/>
      <c r="O1046" s="114">
        <f>SUM(I1046:N1046)</f>
        <v>130.4</v>
      </c>
    </row>
    <row r="1047" spans="1:15" x14ac:dyDescent="0.2">
      <c r="A1047" s="229" t="s">
        <v>875</v>
      </c>
      <c r="B1047" s="77">
        <v>633</v>
      </c>
      <c r="C1047" s="78">
        <f t="shared" si="160"/>
        <v>63.300000000000004</v>
      </c>
      <c r="D1047" s="78">
        <v>7</v>
      </c>
      <c r="E1047" s="78">
        <v>30</v>
      </c>
      <c r="F1047" s="79">
        <f t="shared" si="161"/>
        <v>100.30000000000001</v>
      </c>
      <c r="G1047" s="79"/>
      <c r="H1047" s="80"/>
      <c r="I1047" s="81">
        <f t="shared" si="162"/>
        <v>100.30000000000001</v>
      </c>
      <c r="J1047" s="162"/>
      <c r="K1047" s="162"/>
      <c r="L1047" s="70"/>
      <c r="M1047" s="87"/>
      <c r="O1047" s="83">
        <f>SUM(I1047:N1047)</f>
        <v>100.30000000000001</v>
      </c>
    </row>
    <row r="1048" spans="1:15" x14ac:dyDescent="0.2">
      <c r="A1048" s="103" t="s">
        <v>876</v>
      </c>
      <c r="B1048" s="160">
        <v>587</v>
      </c>
      <c r="C1048" s="104">
        <f>(SUM(B1048:B1049))*0.1</f>
        <v>117.7</v>
      </c>
      <c r="D1048" s="104">
        <v>7</v>
      </c>
      <c r="E1048" s="104">
        <v>60</v>
      </c>
      <c r="F1048" s="71">
        <f>SUM(C1048:E1049)</f>
        <v>184.7</v>
      </c>
      <c r="G1048" s="71"/>
      <c r="H1048" s="131"/>
      <c r="I1048" s="105">
        <f t="shared" si="162"/>
        <v>184.7</v>
      </c>
      <c r="J1048" s="106"/>
      <c r="K1048" s="148">
        <v>3.34</v>
      </c>
      <c r="L1048" s="108"/>
      <c r="M1048" s="118"/>
      <c r="N1048" s="109"/>
      <c r="O1048" s="110">
        <f>SUM(I1048:N1049)</f>
        <v>184.7</v>
      </c>
    </row>
    <row r="1049" spans="1:15" x14ac:dyDescent="0.2">
      <c r="A1049" s="198" t="s">
        <v>877</v>
      </c>
      <c r="B1049" s="1">
        <v>590</v>
      </c>
      <c r="C1049" s="104"/>
      <c r="D1049" s="104"/>
      <c r="E1049" s="104"/>
      <c r="F1049" s="71"/>
      <c r="G1049" s="71"/>
      <c r="H1049" s="67">
        <v>45328</v>
      </c>
      <c r="I1049" s="105"/>
      <c r="J1049" s="71"/>
      <c r="K1049" s="49">
        <v>-3.34</v>
      </c>
      <c r="L1049" s="73"/>
      <c r="M1049" s="87"/>
      <c r="N1049" s="74"/>
      <c r="O1049" s="114"/>
    </row>
    <row r="1050" spans="1:15" x14ac:dyDescent="0.2">
      <c r="A1050" s="115" t="s">
        <v>878</v>
      </c>
      <c r="B1050" s="185">
        <v>610</v>
      </c>
      <c r="C1050" s="117">
        <f t="shared" ref="C1050:C1058" si="163">SUM(B1050*0.1)</f>
        <v>61</v>
      </c>
      <c r="D1050" s="117">
        <v>7</v>
      </c>
      <c r="E1050" s="117">
        <v>30</v>
      </c>
      <c r="F1050" s="118">
        <f t="shared" ref="F1050:F1058" si="164">SUM(C1050:E1050)</f>
        <v>98</v>
      </c>
      <c r="G1050" s="118"/>
      <c r="H1050" s="168"/>
      <c r="I1050" s="169">
        <f t="shared" ref="I1050:I1059" si="165">SUM(F1050-G1050)</f>
        <v>98</v>
      </c>
      <c r="J1050" s="118"/>
      <c r="K1050" s="118"/>
      <c r="L1050" s="70"/>
      <c r="M1050" s="118"/>
      <c r="O1050" s="83">
        <f>SUM(I1050:N1050)</f>
        <v>98</v>
      </c>
    </row>
    <row r="1051" spans="1:15" x14ac:dyDescent="0.2">
      <c r="A1051" s="164" t="s">
        <v>879</v>
      </c>
      <c r="B1051" s="153">
        <v>580</v>
      </c>
      <c r="C1051" s="154">
        <f t="shared" si="163"/>
        <v>58</v>
      </c>
      <c r="D1051" s="154">
        <v>7</v>
      </c>
      <c r="E1051" s="154">
        <v>30</v>
      </c>
      <c r="F1051" s="139">
        <f t="shared" si="164"/>
        <v>95</v>
      </c>
      <c r="G1051" s="139">
        <v>95</v>
      </c>
      <c r="H1051" s="155">
        <v>45462</v>
      </c>
      <c r="I1051" s="220">
        <f t="shared" si="165"/>
        <v>0</v>
      </c>
      <c r="J1051" s="138"/>
      <c r="K1051" s="233"/>
      <c r="L1051" s="143"/>
      <c r="M1051" s="139"/>
      <c r="N1051" s="144"/>
      <c r="O1051" s="221">
        <f>SUM(I1051:N1051)</f>
        <v>0</v>
      </c>
    </row>
    <row r="1052" spans="1:15" x14ac:dyDescent="0.2">
      <c r="A1052" s="210" t="s">
        <v>880</v>
      </c>
      <c r="B1052" s="47">
        <v>600</v>
      </c>
      <c r="C1052" s="48">
        <f t="shared" si="163"/>
        <v>60</v>
      </c>
      <c r="D1052" s="48">
        <v>7</v>
      </c>
      <c r="E1052" s="48">
        <v>30</v>
      </c>
      <c r="F1052" s="49">
        <f t="shared" si="164"/>
        <v>97</v>
      </c>
      <c r="G1052" s="49">
        <v>97.29</v>
      </c>
      <c r="H1052" s="67">
        <v>45470</v>
      </c>
      <c r="I1052" s="298">
        <f t="shared" si="165"/>
        <v>-0.29000000000000625</v>
      </c>
      <c r="J1052" s="49"/>
      <c r="K1052" s="53">
        <v>0.71</v>
      </c>
      <c r="L1052" s="101"/>
      <c r="M1052" s="49"/>
      <c r="N1052" s="54"/>
      <c r="O1052" s="55">
        <f>SUM(I1052:N1053)</f>
        <v>-0.29000000000000625</v>
      </c>
    </row>
    <row r="1053" spans="1:15" x14ac:dyDescent="0.2">
      <c r="A1053" s="210"/>
      <c r="B1053" s="47"/>
      <c r="C1053" s="48"/>
      <c r="D1053" s="48"/>
      <c r="E1053" s="48"/>
      <c r="F1053" s="49"/>
      <c r="G1053" s="49"/>
      <c r="H1053" s="67">
        <v>45470</v>
      </c>
      <c r="I1053" s="298"/>
      <c r="J1053" s="49"/>
      <c r="K1053" s="53">
        <v>-0.71</v>
      </c>
      <c r="L1053" s="101"/>
      <c r="M1053" s="49"/>
      <c r="N1053" s="54"/>
      <c r="O1053" s="55"/>
    </row>
    <row r="1054" spans="1:15" x14ac:dyDescent="0.2">
      <c r="A1054" s="115" t="s">
        <v>881</v>
      </c>
      <c r="B1054" s="116">
        <v>623</v>
      </c>
      <c r="C1054" s="117">
        <f t="shared" si="163"/>
        <v>62.300000000000004</v>
      </c>
      <c r="D1054" s="117">
        <v>7</v>
      </c>
      <c r="E1054" s="117">
        <v>30</v>
      </c>
      <c r="F1054" s="118">
        <f t="shared" si="164"/>
        <v>99.300000000000011</v>
      </c>
      <c r="G1054" s="118"/>
      <c r="H1054" s="168"/>
      <c r="I1054" s="169">
        <f t="shared" si="165"/>
        <v>99.300000000000011</v>
      </c>
      <c r="J1054" s="121"/>
      <c r="K1054" s="118"/>
      <c r="L1054" s="92"/>
      <c r="M1054" s="79"/>
      <c r="N1054" s="93"/>
      <c r="O1054" s="94">
        <f>SUM(I1054:N1054)</f>
        <v>99.300000000000011</v>
      </c>
    </row>
    <row r="1055" spans="1:15" x14ac:dyDescent="0.2">
      <c r="A1055" s="158" t="s">
        <v>882</v>
      </c>
      <c r="B1055" s="77">
        <v>597</v>
      </c>
      <c r="C1055" s="78">
        <f t="shared" si="163"/>
        <v>59.7</v>
      </c>
      <c r="D1055" s="78">
        <v>7</v>
      </c>
      <c r="E1055" s="78">
        <v>30</v>
      </c>
      <c r="F1055" s="79">
        <f t="shared" si="164"/>
        <v>96.7</v>
      </c>
      <c r="G1055" s="79"/>
      <c r="H1055" s="80"/>
      <c r="I1055" s="81">
        <f t="shared" si="165"/>
        <v>96.7</v>
      </c>
      <c r="J1055" s="79"/>
      <c r="K1055" s="173">
        <v>1.71</v>
      </c>
      <c r="L1055" s="70"/>
      <c r="M1055" s="71"/>
      <c r="O1055" s="83">
        <f>SUM(I1055:N1055)</f>
        <v>98.41</v>
      </c>
    </row>
    <row r="1056" spans="1:15" x14ac:dyDescent="0.2">
      <c r="A1056" s="210" t="s">
        <v>883</v>
      </c>
      <c r="B1056" s="1">
        <v>603</v>
      </c>
      <c r="C1056" s="104">
        <f t="shared" si="163"/>
        <v>60.300000000000004</v>
      </c>
      <c r="D1056" s="104">
        <v>7</v>
      </c>
      <c r="E1056" s="104">
        <v>30</v>
      </c>
      <c r="F1056" s="71">
        <f t="shared" si="164"/>
        <v>97.300000000000011</v>
      </c>
      <c r="G1056" s="71"/>
      <c r="H1056" s="22"/>
      <c r="I1056" s="105">
        <f t="shared" si="165"/>
        <v>97.300000000000011</v>
      </c>
      <c r="J1056" s="52">
        <v>-20.190000000000001</v>
      </c>
      <c r="K1056" s="71"/>
      <c r="L1056" s="92"/>
      <c r="M1056" s="79"/>
      <c r="N1056" s="93"/>
      <c r="O1056" s="94">
        <f>SUM(I1056:N1056)</f>
        <v>77.110000000000014</v>
      </c>
    </row>
    <row r="1057" spans="1:15" x14ac:dyDescent="0.2">
      <c r="A1057" s="164" t="s">
        <v>884</v>
      </c>
      <c r="B1057" s="153">
        <v>600</v>
      </c>
      <c r="C1057" s="154">
        <f t="shared" si="163"/>
        <v>60</v>
      </c>
      <c r="D1057" s="154">
        <v>7</v>
      </c>
      <c r="E1057" s="154">
        <v>30</v>
      </c>
      <c r="F1057" s="139">
        <f t="shared" si="164"/>
        <v>97</v>
      </c>
      <c r="G1057" s="139">
        <v>97</v>
      </c>
      <c r="H1057" s="155">
        <v>45463</v>
      </c>
      <c r="I1057" s="252">
        <f t="shared" si="165"/>
        <v>0</v>
      </c>
      <c r="J1057" s="139"/>
      <c r="K1057" s="142"/>
      <c r="L1057" s="101"/>
      <c r="M1057" s="49"/>
      <c r="N1057" s="54"/>
      <c r="O1057" s="102">
        <f>SUM(I1057:N1057)</f>
        <v>0</v>
      </c>
    </row>
    <row r="1058" spans="1:15" x14ac:dyDescent="0.2">
      <c r="A1058" s="183" t="s">
        <v>885</v>
      </c>
      <c r="B1058" s="85">
        <v>598</v>
      </c>
      <c r="C1058" s="86">
        <f t="shared" si="163"/>
        <v>59.800000000000004</v>
      </c>
      <c r="D1058" s="86">
        <v>7</v>
      </c>
      <c r="E1058" s="86">
        <v>30</v>
      </c>
      <c r="F1058" s="87">
        <f t="shared" si="164"/>
        <v>96.800000000000011</v>
      </c>
      <c r="G1058" s="87"/>
      <c r="H1058" s="207"/>
      <c r="I1058" s="112">
        <f t="shared" si="165"/>
        <v>96.800000000000011</v>
      </c>
      <c r="J1058" s="184">
        <v>-0.94</v>
      </c>
      <c r="K1058" s="87"/>
      <c r="L1058" s="92"/>
      <c r="M1058" s="79"/>
      <c r="N1058" s="93"/>
      <c r="O1058" s="94">
        <f>SUM(I1058:N1058)</f>
        <v>95.860000000000014</v>
      </c>
    </row>
    <row r="1059" spans="1:15" x14ac:dyDescent="0.2">
      <c r="A1059" s="123" t="s">
        <v>886</v>
      </c>
      <c r="B1059" s="37">
        <v>650</v>
      </c>
      <c r="C1059" s="38">
        <f>(SUM(B1059:B1060))*0.1</f>
        <v>141</v>
      </c>
      <c r="D1059" s="38">
        <v>7</v>
      </c>
      <c r="E1059" s="38">
        <v>60</v>
      </c>
      <c r="F1059" s="39">
        <f>SUM(C1059:E1060)</f>
        <v>208</v>
      </c>
      <c r="G1059" s="39">
        <v>208</v>
      </c>
      <c r="H1059" s="40">
        <v>45462</v>
      </c>
      <c r="I1059" s="41">
        <f t="shared" si="165"/>
        <v>0</v>
      </c>
      <c r="J1059" s="39"/>
      <c r="K1059" s="43"/>
      <c r="L1059" s="177"/>
      <c r="M1059" s="39"/>
      <c r="N1059" s="44"/>
      <c r="O1059" s="126">
        <f>SUM(I1059:N1060)</f>
        <v>0</v>
      </c>
    </row>
    <row r="1060" spans="1:15" x14ac:dyDescent="0.2">
      <c r="A1060" s="95" t="s">
        <v>887</v>
      </c>
      <c r="B1060" s="57">
        <v>760</v>
      </c>
      <c r="C1060" s="58"/>
      <c r="D1060" s="58"/>
      <c r="E1060" s="58"/>
      <c r="F1060" s="59"/>
      <c r="G1060" s="59"/>
      <c r="H1060" s="99"/>
      <c r="I1060" s="61"/>
      <c r="J1060" s="59"/>
      <c r="K1060" s="63"/>
      <c r="L1060" s="196"/>
      <c r="M1060" s="59"/>
      <c r="N1060" s="64"/>
      <c r="O1060" s="130"/>
    </row>
    <row r="1061" spans="1:15" x14ac:dyDescent="0.2">
      <c r="A1061" s="46" t="s">
        <v>888</v>
      </c>
      <c r="B1061" s="128">
        <v>1206</v>
      </c>
      <c r="C1061" s="147">
        <f>SUM(B1061*0.1)</f>
        <v>120.60000000000001</v>
      </c>
      <c r="D1061" s="147">
        <v>7</v>
      </c>
      <c r="E1061" s="48">
        <v>30</v>
      </c>
      <c r="F1061" s="49">
        <f>SUM(C1061:E1061)</f>
        <v>157.60000000000002</v>
      </c>
      <c r="G1061" s="49">
        <v>158</v>
      </c>
      <c r="H1061" s="50">
        <v>45468</v>
      </c>
      <c r="I1061" s="298">
        <f>SUM(F1061-G1061)</f>
        <v>-0.39999999999997726</v>
      </c>
      <c r="J1061" s="52">
        <v>-1</v>
      </c>
      <c r="K1061" s="53"/>
      <c r="L1061" s="101"/>
      <c r="M1061" s="49"/>
      <c r="N1061" s="54"/>
      <c r="O1061" s="55">
        <f>SUM(I1061:N1061)</f>
        <v>-1.3999999999999773</v>
      </c>
    </row>
    <row r="1062" spans="1:15" x14ac:dyDescent="0.2">
      <c r="A1062" s="115" t="s">
        <v>889</v>
      </c>
      <c r="B1062" s="185">
        <v>767</v>
      </c>
      <c r="C1062" s="224">
        <f>SUM(B1062*0.1)</f>
        <v>76.7</v>
      </c>
      <c r="D1062" s="224">
        <v>7</v>
      </c>
      <c r="E1062" s="117">
        <v>30</v>
      </c>
      <c r="F1062" s="121">
        <f>SUM(C1062:E1062)</f>
        <v>113.7</v>
      </c>
      <c r="G1062" s="121"/>
      <c r="H1062" s="168"/>
      <c r="I1062" s="169">
        <f>SUM(F1062-G1062)</f>
        <v>113.7</v>
      </c>
      <c r="J1062" s="121"/>
      <c r="K1062" s="121"/>
      <c r="L1062" s="92"/>
      <c r="M1062" s="162"/>
      <c r="N1062" s="93"/>
      <c r="O1062" s="94">
        <f>SUM(I1062:N1062)</f>
        <v>113.7</v>
      </c>
    </row>
    <row r="1063" spans="1:15" x14ac:dyDescent="0.2">
      <c r="A1063" s="158" t="s">
        <v>890</v>
      </c>
      <c r="B1063" s="77">
        <v>823</v>
      </c>
      <c r="C1063" s="78">
        <f>SUM(B1063*0.1)+7</f>
        <v>89.300000000000011</v>
      </c>
      <c r="D1063" s="78"/>
      <c r="E1063" s="78">
        <v>30</v>
      </c>
      <c r="F1063" s="79">
        <f>SUM(C1063:E1063)</f>
        <v>119.30000000000001</v>
      </c>
      <c r="G1063" s="79"/>
      <c r="H1063" s="80"/>
      <c r="I1063" s="81">
        <f>SUM(F1063-G1063)</f>
        <v>119.30000000000001</v>
      </c>
      <c r="J1063" s="162"/>
      <c r="K1063" s="173">
        <v>0.47</v>
      </c>
      <c r="L1063" s="70"/>
      <c r="M1063" s="71"/>
      <c r="O1063" s="83">
        <f>SUM(I1063:N1063)</f>
        <v>119.77000000000001</v>
      </c>
    </row>
    <row r="1064" spans="1:15" x14ac:dyDescent="0.2">
      <c r="A1064" s="198" t="s">
        <v>891</v>
      </c>
      <c r="B1064" s="1">
        <v>832</v>
      </c>
      <c r="C1064" s="104">
        <f>SUM(B1064*0.1)</f>
        <v>83.2</v>
      </c>
      <c r="D1064" s="104">
        <v>7</v>
      </c>
      <c r="E1064" s="104">
        <v>30</v>
      </c>
      <c r="F1064" s="71">
        <f>SUM(C1064:E1065)</f>
        <v>131.24</v>
      </c>
      <c r="G1064" s="71"/>
      <c r="H1064" s="131"/>
      <c r="I1064" s="105">
        <f>SUM(F1064-G1064)</f>
        <v>131.24</v>
      </c>
      <c r="J1064" s="71"/>
      <c r="K1064" s="71"/>
      <c r="L1064" s="108"/>
      <c r="M1064" s="118"/>
      <c r="N1064" s="109"/>
      <c r="O1064" s="110">
        <f>SUM(I1064:N1065)</f>
        <v>131.24</v>
      </c>
    </row>
    <row r="1065" spans="1:15" x14ac:dyDescent="0.2">
      <c r="A1065" s="103"/>
      <c r="B1065" s="1">
        <v>368</v>
      </c>
      <c r="C1065" s="104">
        <f>SUM(B1065*0.03)</f>
        <v>11.04</v>
      </c>
      <c r="D1065" s="104"/>
      <c r="E1065" s="104"/>
      <c r="F1065" s="71"/>
      <c r="G1065" s="71"/>
      <c r="H1065" s="131"/>
      <c r="I1065" s="105"/>
      <c r="J1065" s="71"/>
      <c r="K1065" s="71"/>
      <c r="L1065" s="70"/>
      <c r="M1065" s="106"/>
      <c r="O1065" s="83"/>
    </row>
    <row r="1066" spans="1:15" x14ac:dyDescent="0.2">
      <c r="A1066" s="115" t="s">
        <v>892</v>
      </c>
      <c r="B1066" s="116">
        <v>1200</v>
      </c>
      <c r="C1066" s="117">
        <f>SUM(B1066*0.1)</f>
        <v>120</v>
      </c>
      <c r="D1066" s="117">
        <v>7</v>
      </c>
      <c r="E1066" s="117">
        <v>30</v>
      </c>
      <c r="F1066" s="118">
        <f>SUM(C1066:E1066)</f>
        <v>157</v>
      </c>
      <c r="G1066" s="118"/>
      <c r="H1066" s="168"/>
      <c r="I1066" s="244">
        <f>SUM(F1066-G1066)</f>
        <v>157</v>
      </c>
      <c r="J1066" s="118"/>
      <c r="K1066" s="118"/>
      <c r="L1066" s="108"/>
      <c r="M1066" s="118"/>
      <c r="N1066" s="109"/>
      <c r="O1066" s="110">
        <f>SUM(I1066:N1067)</f>
        <v>157</v>
      </c>
    </row>
    <row r="1067" spans="1:15" x14ac:dyDescent="0.2">
      <c r="A1067" s="179"/>
      <c r="B1067" s="85"/>
      <c r="C1067" s="86"/>
      <c r="D1067" s="86"/>
      <c r="E1067" s="86"/>
      <c r="F1067" s="87"/>
      <c r="G1067" s="87"/>
      <c r="H1067" s="207"/>
      <c r="I1067" s="237"/>
      <c r="J1067" s="87"/>
      <c r="K1067" s="87"/>
      <c r="L1067" s="73"/>
      <c r="M1067" s="87"/>
      <c r="N1067" s="74"/>
      <c r="O1067" s="114"/>
    </row>
    <row r="1068" spans="1:15" x14ac:dyDescent="0.2">
      <c r="A1068" s="314" t="s">
        <v>893</v>
      </c>
      <c r="B1068" s="47">
        <v>840</v>
      </c>
      <c r="C1068" s="48">
        <f>SUM(B1068*0.1)</f>
        <v>84</v>
      </c>
      <c r="D1068" s="48">
        <v>7</v>
      </c>
      <c r="E1068" s="48">
        <v>30</v>
      </c>
      <c r="F1068" s="49">
        <f>SUM(C1068:E1069)</f>
        <v>131.80000000000001</v>
      </c>
      <c r="G1068" s="49">
        <v>131.80000000000001</v>
      </c>
      <c r="H1068" s="50">
        <v>45461</v>
      </c>
      <c r="I1068" s="129">
        <f>SUM(F1068-G1068)</f>
        <v>0</v>
      </c>
      <c r="J1068" s="49"/>
      <c r="K1068" s="49"/>
      <c r="L1068" s="101"/>
      <c r="M1068" s="49"/>
      <c r="N1068" s="54"/>
      <c r="O1068" s="102">
        <f>SUM(I1068:N1069)</f>
        <v>0</v>
      </c>
    </row>
    <row r="1069" spans="1:15" x14ac:dyDescent="0.2">
      <c r="A1069" s="315"/>
      <c r="B1069" s="57">
        <v>360</v>
      </c>
      <c r="C1069" s="58">
        <f>SUM(B1069*0.03)</f>
        <v>10.799999999999999</v>
      </c>
      <c r="D1069" s="58"/>
      <c r="E1069" s="58"/>
      <c r="F1069" s="59"/>
      <c r="G1069" s="59"/>
      <c r="H1069" s="50"/>
      <c r="I1069" s="100"/>
      <c r="J1069" s="59"/>
      <c r="K1069" s="59"/>
      <c r="L1069" s="101"/>
      <c r="M1069" s="49"/>
      <c r="N1069" s="54"/>
      <c r="O1069" s="102"/>
    </row>
    <row r="1070" spans="1:15" x14ac:dyDescent="0.2">
      <c r="A1070" s="36" t="s">
        <v>894</v>
      </c>
      <c r="B1070" s="116">
        <v>800</v>
      </c>
      <c r="C1070" s="117">
        <f>SUM(B1070*0.1)</f>
        <v>80</v>
      </c>
      <c r="D1070" s="117">
        <v>7</v>
      </c>
      <c r="E1070" s="117">
        <v>30</v>
      </c>
      <c r="F1070" s="118">
        <f>SUM(C1070:E1071)</f>
        <v>129</v>
      </c>
      <c r="G1070" s="118"/>
      <c r="H1070" s="119"/>
      <c r="I1070" s="169">
        <f>SUM(F1070-G1070)</f>
        <v>129</v>
      </c>
      <c r="J1070" s="188">
        <v>-2.75</v>
      </c>
      <c r="K1070" s="106"/>
      <c r="L1070" s="108"/>
      <c r="M1070" s="118"/>
      <c r="N1070" s="109"/>
      <c r="O1070" s="110">
        <f>SUM(I1070:N1071)</f>
        <v>126.25</v>
      </c>
    </row>
    <row r="1071" spans="1:15" x14ac:dyDescent="0.2">
      <c r="A1071" s="46"/>
      <c r="B1071" s="1">
        <v>400</v>
      </c>
      <c r="C1071" s="104">
        <f>SUM(B1071*0.03)</f>
        <v>12</v>
      </c>
      <c r="D1071" s="104"/>
      <c r="E1071" s="104"/>
      <c r="F1071" s="71"/>
      <c r="G1071" s="71"/>
      <c r="H1071" s="207"/>
      <c r="I1071" s="132"/>
      <c r="J1071" s="52"/>
      <c r="K1071" s="71"/>
      <c r="L1071" s="73"/>
      <c r="M1071" s="87"/>
      <c r="N1071" s="74"/>
      <c r="O1071" s="114"/>
    </row>
    <row r="1072" spans="1:15" x14ac:dyDescent="0.2">
      <c r="A1072" s="167" t="s">
        <v>895</v>
      </c>
      <c r="B1072" s="116">
        <v>660</v>
      </c>
      <c r="C1072" s="117">
        <f>SUM(B1072*0.1)</f>
        <v>66</v>
      </c>
      <c r="D1072" s="117">
        <v>7</v>
      </c>
      <c r="E1072" s="117">
        <v>30</v>
      </c>
      <c r="F1072" s="118">
        <f>SUM(C1072:E1073)</f>
        <v>119.2</v>
      </c>
      <c r="G1072" s="118"/>
      <c r="H1072" s="119"/>
      <c r="I1072" s="169">
        <f>SUM(F1072-G1072)-G1073</f>
        <v>119.2</v>
      </c>
      <c r="J1072" s="121"/>
      <c r="K1072" s="170">
        <v>1.0900000000000001</v>
      </c>
      <c r="L1072" s="70"/>
      <c r="M1072" s="71"/>
      <c r="O1072" s="83">
        <f>SUM(I1072:N1073)</f>
        <v>120.29</v>
      </c>
    </row>
    <row r="1073" spans="1:15" x14ac:dyDescent="0.2">
      <c r="A1073" s="146"/>
      <c r="B1073" s="1">
        <v>540</v>
      </c>
      <c r="C1073" s="104">
        <f>SUM(B1073*0.03)</f>
        <v>16.2</v>
      </c>
      <c r="D1073" s="104"/>
      <c r="E1073" s="104"/>
      <c r="F1073" s="71"/>
      <c r="G1073" s="71"/>
      <c r="H1073" s="207"/>
      <c r="I1073" s="89"/>
      <c r="J1073" s="87"/>
      <c r="K1073" s="62"/>
      <c r="L1073" s="70"/>
      <c r="M1073" s="71"/>
      <c r="O1073" s="83"/>
    </row>
    <row r="1074" spans="1:15" x14ac:dyDescent="0.2">
      <c r="A1074" s="167" t="s">
        <v>896</v>
      </c>
      <c r="B1074" s="185">
        <v>690</v>
      </c>
      <c r="C1074" s="117">
        <f>SUM(B1074*0.1)</f>
        <v>69</v>
      </c>
      <c r="D1074" s="117">
        <v>7</v>
      </c>
      <c r="E1074" s="117">
        <v>30</v>
      </c>
      <c r="F1074" s="118">
        <f>SUM(C1074:E1075)</f>
        <v>121.3</v>
      </c>
      <c r="G1074" s="118"/>
      <c r="H1074" s="266"/>
      <c r="I1074" s="120">
        <f>SUM(F1074-G1074)</f>
        <v>121.3</v>
      </c>
      <c r="J1074" s="106"/>
      <c r="K1074" s="215">
        <v>0.74</v>
      </c>
      <c r="L1074" s="108"/>
      <c r="M1074" s="118"/>
      <c r="N1074" s="109"/>
      <c r="O1074" s="110">
        <f>SUM(I1074:N1075)</f>
        <v>122.03999999999999</v>
      </c>
    </row>
    <row r="1075" spans="1:15" x14ac:dyDescent="0.2">
      <c r="A1075" s="84"/>
      <c r="B1075" s="85">
        <v>510</v>
      </c>
      <c r="C1075" s="234">
        <f>SUM(B1075*0.03)</f>
        <v>15.299999999999999</v>
      </c>
      <c r="D1075" s="234"/>
      <c r="E1075" s="241"/>
      <c r="F1075" s="87"/>
      <c r="G1075" s="87"/>
      <c r="H1075" s="111"/>
      <c r="I1075" s="105"/>
      <c r="J1075" s="71"/>
      <c r="K1075" s="159"/>
      <c r="L1075" s="73"/>
      <c r="M1075" s="87"/>
      <c r="N1075" s="74"/>
      <c r="O1075" s="114"/>
    </row>
    <row r="1076" spans="1:15" x14ac:dyDescent="0.2">
      <c r="A1076" s="103" t="s">
        <v>897</v>
      </c>
      <c r="B1076" s="160">
        <v>687</v>
      </c>
      <c r="C1076" s="104">
        <f>SUM(B1076*0.1)</f>
        <v>68.7</v>
      </c>
      <c r="D1076" s="104">
        <v>7</v>
      </c>
      <c r="E1076" s="104">
        <v>30</v>
      </c>
      <c r="F1076" s="71">
        <f>SUM(C1076:E1077)</f>
        <v>121.33</v>
      </c>
      <c r="G1076" s="71"/>
      <c r="H1076" s="131"/>
      <c r="I1076" s="169">
        <f>SUM(F1076-G1076)</f>
        <v>121.33</v>
      </c>
      <c r="J1076" s="39">
        <v>121.33</v>
      </c>
      <c r="K1076" s="39">
        <v>8.9700000000000006</v>
      </c>
      <c r="L1076" s="70"/>
      <c r="M1076" s="71"/>
      <c r="O1076" s="83">
        <f>SUM(I1076:N1077)</f>
        <v>121.33000000000001</v>
      </c>
    </row>
    <row r="1077" spans="1:15" x14ac:dyDescent="0.2">
      <c r="A1077" s="179"/>
      <c r="B1077" s="85">
        <v>521</v>
      </c>
      <c r="C1077" s="234">
        <f>SUM(B1077*0.03)</f>
        <v>15.629999999999999</v>
      </c>
      <c r="D1077" s="234"/>
      <c r="E1077" s="241"/>
      <c r="F1077" s="87"/>
      <c r="G1077" s="87"/>
      <c r="H1077" s="99">
        <v>45329</v>
      </c>
      <c r="I1077" s="89"/>
      <c r="J1077" s="59">
        <v>-121.33</v>
      </c>
      <c r="K1077" s="59">
        <v>-8.9700000000000006</v>
      </c>
      <c r="L1077" s="73"/>
      <c r="M1077" s="87"/>
      <c r="N1077" s="74"/>
      <c r="O1077" s="114"/>
    </row>
    <row r="1078" spans="1:15" x14ac:dyDescent="0.2">
      <c r="A1078" s="103" t="s">
        <v>898</v>
      </c>
      <c r="B1078" s="1">
        <v>655</v>
      </c>
      <c r="C1078" s="104">
        <f>SUM(B1078*0.1)</f>
        <v>65.5</v>
      </c>
      <c r="D1078" s="104">
        <v>7</v>
      </c>
      <c r="E1078" s="104">
        <v>30</v>
      </c>
      <c r="F1078" s="71">
        <f>SUM(C1078:E1079)</f>
        <v>117.5</v>
      </c>
      <c r="G1078" s="71"/>
      <c r="H1078" s="22"/>
      <c r="I1078" s="132">
        <f>SUM(F1078-G1078)</f>
        <v>117.5</v>
      </c>
      <c r="J1078" s="49">
        <v>235</v>
      </c>
      <c r="K1078" s="49">
        <v>11.64</v>
      </c>
      <c r="L1078" s="70"/>
      <c r="M1078" s="161"/>
      <c r="O1078" s="83">
        <f>SUM(I1078:N1079)</f>
        <v>117.49999999999999</v>
      </c>
    </row>
    <row r="1079" spans="1:15" x14ac:dyDescent="0.2">
      <c r="A1079" s="103"/>
      <c r="B1079" s="1">
        <v>500</v>
      </c>
      <c r="C1079" s="104">
        <f>SUM(B1079*0.03)</f>
        <v>15</v>
      </c>
      <c r="D1079" s="104"/>
      <c r="E1079" s="104"/>
      <c r="F1079" s="71"/>
      <c r="G1079" s="71"/>
      <c r="H1079" s="67">
        <v>45344</v>
      </c>
      <c r="I1079" s="132"/>
      <c r="J1079" s="49">
        <v>-235</v>
      </c>
      <c r="K1079" s="49">
        <v>-11.64</v>
      </c>
      <c r="L1079" s="70"/>
      <c r="M1079" s="161"/>
      <c r="O1079" s="114"/>
    </row>
    <row r="1080" spans="1:15" x14ac:dyDescent="0.2">
      <c r="A1080" s="115" t="s">
        <v>899</v>
      </c>
      <c r="B1080" s="116">
        <v>1240</v>
      </c>
      <c r="C1080" s="117">
        <f t="shared" ref="C1080:C1096" si="166">SUM(B1080*0.1)</f>
        <v>124</v>
      </c>
      <c r="D1080" s="117">
        <v>7</v>
      </c>
      <c r="E1080" s="117">
        <v>30</v>
      </c>
      <c r="F1080" s="118">
        <f>SUM(C1080:E1080)</f>
        <v>161</v>
      </c>
      <c r="G1080" s="118"/>
      <c r="H1080" s="119"/>
      <c r="I1080" s="169">
        <f t="shared" ref="I1080:I1098" si="167">SUM(F1080-G1080)</f>
        <v>161</v>
      </c>
      <c r="J1080" s="39">
        <v>161</v>
      </c>
      <c r="K1080" s="187">
        <v>11.03</v>
      </c>
      <c r="L1080" s="108"/>
      <c r="M1080" s="118"/>
      <c r="N1080" s="109"/>
      <c r="O1080" s="110">
        <f>SUM(I1080:N1081)</f>
        <v>160.99999999999997</v>
      </c>
    </row>
    <row r="1081" spans="1:15" x14ac:dyDescent="0.2">
      <c r="A1081" s="179"/>
      <c r="B1081" s="85"/>
      <c r="C1081" s="86"/>
      <c r="D1081" s="86"/>
      <c r="E1081" s="86"/>
      <c r="F1081" s="87"/>
      <c r="G1081" s="87"/>
      <c r="H1081" s="180">
        <v>45340</v>
      </c>
      <c r="I1081" s="89"/>
      <c r="J1081" s="59">
        <v>-161</v>
      </c>
      <c r="K1081" s="190">
        <v>-11.03</v>
      </c>
      <c r="L1081" s="73"/>
      <c r="M1081" s="87"/>
      <c r="N1081" s="74"/>
      <c r="O1081" s="114"/>
    </row>
    <row r="1082" spans="1:15" x14ac:dyDescent="0.2">
      <c r="A1082" s="103" t="s">
        <v>900</v>
      </c>
      <c r="B1082" s="160">
        <v>1208</v>
      </c>
      <c r="C1082" s="104">
        <f t="shared" si="166"/>
        <v>120.80000000000001</v>
      </c>
      <c r="D1082" s="104">
        <v>7</v>
      </c>
      <c r="E1082" s="104">
        <v>30</v>
      </c>
      <c r="F1082" s="71">
        <f>SUM(C1082:E1082)</f>
        <v>157.80000000000001</v>
      </c>
      <c r="G1082" s="71"/>
      <c r="H1082" s="22"/>
      <c r="I1082" s="132">
        <f t="shared" si="167"/>
        <v>157.80000000000001</v>
      </c>
      <c r="J1082" s="148">
        <v>157.80000000000001</v>
      </c>
      <c r="K1082" s="49">
        <v>14.2</v>
      </c>
      <c r="L1082" s="108"/>
      <c r="M1082" s="118"/>
      <c r="N1082" s="109"/>
      <c r="O1082" s="110">
        <f>SUM(I1082:N1083)</f>
        <v>157.80000000000001</v>
      </c>
    </row>
    <row r="1083" spans="1:15" x14ac:dyDescent="0.2">
      <c r="A1083" s="179"/>
      <c r="B1083" s="192"/>
      <c r="C1083" s="86"/>
      <c r="D1083" s="86"/>
      <c r="E1083" s="86"/>
      <c r="F1083" s="87"/>
      <c r="G1083" s="87"/>
      <c r="H1083" s="180">
        <v>45339</v>
      </c>
      <c r="I1083" s="89"/>
      <c r="J1083" s="98">
        <v>-157.80000000000001</v>
      </c>
      <c r="K1083" s="59">
        <v>-14.2</v>
      </c>
      <c r="L1083" s="73"/>
      <c r="M1083" s="87"/>
      <c r="N1083" s="74"/>
      <c r="O1083" s="114"/>
    </row>
    <row r="1084" spans="1:15" x14ac:dyDescent="0.2">
      <c r="A1084" s="179" t="s">
        <v>901</v>
      </c>
      <c r="B1084" s="85">
        <v>950</v>
      </c>
      <c r="C1084" s="86">
        <f t="shared" si="166"/>
        <v>95</v>
      </c>
      <c r="D1084" s="86">
        <v>7</v>
      </c>
      <c r="E1084" s="86">
        <v>30</v>
      </c>
      <c r="F1084" s="87">
        <f t="shared" ref="F1084:F1096" si="168">SUM(C1084:E1084)</f>
        <v>132</v>
      </c>
      <c r="G1084" s="87"/>
      <c r="H1084" s="207"/>
      <c r="I1084" s="89">
        <f t="shared" si="167"/>
        <v>132</v>
      </c>
      <c r="J1084" s="90"/>
      <c r="K1084" s="90"/>
      <c r="L1084" s="70"/>
      <c r="M1084" s="71"/>
      <c r="O1084" s="83">
        <f t="shared" ref="O1084:O1093" si="169">SUM(I1084:N1084)</f>
        <v>132</v>
      </c>
    </row>
    <row r="1085" spans="1:15" x14ac:dyDescent="0.2">
      <c r="A1085" s="146" t="s">
        <v>902</v>
      </c>
      <c r="B1085" s="1">
        <v>994</v>
      </c>
      <c r="C1085" s="104">
        <f t="shared" si="166"/>
        <v>99.4</v>
      </c>
      <c r="D1085" s="104">
        <v>7</v>
      </c>
      <c r="E1085" s="104">
        <v>30</v>
      </c>
      <c r="F1085" s="71">
        <f t="shared" si="168"/>
        <v>136.4</v>
      </c>
      <c r="G1085" s="71"/>
      <c r="H1085" s="22"/>
      <c r="I1085" s="132">
        <f t="shared" si="167"/>
        <v>136.4</v>
      </c>
      <c r="J1085" s="71"/>
      <c r="K1085" s="159">
        <v>5.73</v>
      </c>
      <c r="L1085" s="92"/>
      <c r="M1085" s="79"/>
      <c r="N1085" s="93"/>
      <c r="O1085" s="94">
        <f t="shared" si="169"/>
        <v>142.13</v>
      </c>
    </row>
    <row r="1086" spans="1:15" x14ac:dyDescent="0.2">
      <c r="A1086" s="158" t="s">
        <v>903</v>
      </c>
      <c r="B1086" s="77">
        <v>973</v>
      </c>
      <c r="C1086" s="78">
        <f t="shared" si="166"/>
        <v>97.300000000000011</v>
      </c>
      <c r="D1086" s="78">
        <v>7</v>
      </c>
      <c r="E1086" s="78">
        <v>30</v>
      </c>
      <c r="F1086" s="79">
        <f t="shared" si="168"/>
        <v>134.30000000000001</v>
      </c>
      <c r="G1086" s="79"/>
      <c r="H1086" s="172"/>
      <c r="I1086" s="81">
        <f t="shared" si="167"/>
        <v>134.30000000000001</v>
      </c>
      <c r="J1086" s="79"/>
      <c r="K1086" s="173">
        <v>5.16</v>
      </c>
      <c r="L1086" s="70"/>
      <c r="M1086" s="71"/>
      <c r="O1086" s="83">
        <f t="shared" si="169"/>
        <v>139.46</v>
      </c>
    </row>
    <row r="1087" spans="1:15" x14ac:dyDescent="0.2">
      <c r="A1087" s="127" t="s">
        <v>904</v>
      </c>
      <c r="B1087" s="128">
        <v>874</v>
      </c>
      <c r="C1087" s="147">
        <f t="shared" si="166"/>
        <v>87.4</v>
      </c>
      <c r="D1087" s="147">
        <v>7</v>
      </c>
      <c r="E1087" s="48">
        <v>30</v>
      </c>
      <c r="F1087" s="148">
        <f t="shared" si="168"/>
        <v>124.4</v>
      </c>
      <c r="G1087" s="178">
        <v>124.4</v>
      </c>
      <c r="H1087" s="40">
        <v>45473</v>
      </c>
      <c r="I1087" s="51">
        <f>SUM(F1087-G1087)</f>
        <v>0</v>
      </c>
      <c r="J1087" s="148"/>
      <c r="K1087" s="151"/>
      <c r="L1087" s="143"/>
      <c r="M1087" s="138"/>
      <c r="N1087" s="144"/>
      <c r="O1087" s="221">
        <f t="shared" si="169"/>
        <v>0</v>
      </c>
    </row>
    <row r="1088" spans="1:15" x14ac:dyDescent="0.2">
      <c r="A1088" s="223" t="s">
        <v>905</v>
      </c>
      <c r="B1088" s="116">
        <v>708</v>
      </c>
      <c r="C1088" s="117">
        <f t="shared" si="166"/>
        <v>70.8</v>
      </c>
      <c r="D1088" s="117">
        <v>7</v>
      </c>
      <c r="E1088" s="117">
        <v>30</v>
      </c>
      <c r="F1088" s="118">
        <f t="shared" si="168"/>
        <v>107.8</v>
      </c>
      <c r="G1088" s="121"/>
      <c r="H1088" s="168"/>
      <c r="I1088" s="169">
        <f t="shared" si="167"/>
        <v>107.8</v>
      </c>
      <c r="J1088" s="42">
        <v>-0.2</v>
      </c>
      <c r="K1088" s="118"/>
      <c r="L1088" s="70"/>
      <c r="M1088" s="71"/>
      <c r="O1088" s="83">
        <f t="shared" si="169"/>
        <v>107.6</v>
      </c>
    </row>
    <row r="1089" spans="1:15" x14ac:dyDescent="0.2">
      <c r="A1089" s="36" t="s">
        <v>906</v>
      </c>
      <c r="B1089" s="116">
        <v>1200</v>
      </c>
      <c r="C1089" s="117">
        <f t="shared" si="166"/>
        <v>120</v>
      </c>
      <c r="D1089" s="117">
        <v>7</v>
      </c>
      <c r="E1089" s="117">
        <v>30</v>
      </c>
      <c r="F1089" s="118">
        <f>SUM(C1089:E1089)</f>
        <v>157</v>
      </c>
      <c r="G1089" s="118"/>
      <c r="H1089" s="168"/>
      <c r="I1089" s="169">
        <f t="shared" si="167"/>
        <v>157</v>
      </c>
      <c r="J1089" s="42">
        <v>-60</v>
      </c>
      <c r="K1089" s="118"/>
      <c r="L1089" s="92"/>
      <c r="M1089" s="79"/>
      <c r="N1089" s="93"/>
      <c r="O1089" s="94">
        <f t="shared" si="169"/>
        <v>97</v>
      </c>
    </row>
    <row r="1090" spans="1:15" x14ac:dyDescent="0.2">
      <c r="A1090" s="243" t="s">
        <v>907</v>
      </c>
      <c r="B1090" s="116">
        <v>600</v>
      </c>
      <c r="C1090" s="117">
        <f t="shared" si="166"/>
        <v>60</v>
      </c>
      <c r="D1090" s="117">
        <v>7</v>
      </c>
      <c r="E1090" s="117">
        <v>30</v>
      </c>
      <c r="F1090" s="118">
        <f>SUM(C1090:E1090)-60</f>
        <v>37</v>
      </c>
      <c r="G1090" s="118"/>
      <c r="H1090" s="168"/>
      <c r="I1090" s="169">
        <f t="shared" si="167"/>
        <v>37</v>
      </c>
      <c r="J1090" s="118"/>
      <c r="K1090" s="118"/>
      <c r="L1090" s="70"/>
      <c r="M1090" s="71"/>
      <c r="O1090" s="83">
        <f t="shared" si="169"/>
        <v>37</v>
      </c>
    </row>
    <row r="1091" spans="1:15" x14ac:dyDescent="0.2">
      <c r="A1091" s="164" t="s">
        <v>908</v>
      </c>
      <c r="B1091" s="153">
        <v>904</v>
      </c>
      <c r="C1091" s="154">
        <f t="shared" si="166"/>
        <v>90.4</v>
      </c>
      <c r="D1091" s="154">
        <v>7</v>
      </c>
      <c r="E1091" s="154">
        <v>30</v>
      </c>
      <c r="F1091" s="139">
        <f t="shared" si="168"/>
        <v>127.4</v>
      </c>
      <c r="G1091" s="139">
        <v>127.4</v>
      </c>
      <c r="H1091" s="155">
        <v>45459</v>
      </c>
      <c r="I1091" s="220">
        <f t="shared" si="167"/>
        <v>0</v>
      </c>
      <c r="J1091" s="139"/>
      <c r="K1091" s="139"/>
      <c r="L1091" s="143"/>
      <c r="M1091" s="139"/>
      <c r="N1091" s="144"/>
      <c r="O1091" s="221">
        <f t="shared" si="169"/>
        <v>0</v>
      </c>
    </row>
    <row r="1092" spans="1:15" x14ac:dyDescent="0.2">
      <c r="A1092" s="205" t="s">
        <v>909</v>
      </c>
      <c r="B1092" s="57">
        <v>625</v>
      </c>
      <c r="C1092" s="58">
        <f t="shared" si="166"/>
        <v>62.5</v>
      </c>
      <c r="D1092" s="58">
        <v>7</v>
      </c>
      <c r="E1092" s="58">
        <v>30</v>
      </c>
      <c r="F1092" s="59">
        <f t="shared" si="168"/>
        <v>99.5</v>
      </c>
      <c r="G1092" s="59">
        <v>99.5</v>
      </c>
      <c r="H1092" s="40">
        <v>45467</v>
      </c>
      <c r="I1092" s="61">
        <f t="shared" si="167"/>
        <v>0</v>
      </c>
      <c r="J1092" s="59"/>
      <c r="K1092" s="181"/>
      <c r="L1092" s="101"/>
      <c r="M1092" s="49"/>
      <c r="N1092" s="54"/>
      <c r="O1092" s="102">
        <f t="shared" si="169"/>
        <v>0</v>
      </c>
    </row>
    <row r="1093" spans="1:15" x14ac:dyDescent="0.2">
      <c r="A1093" s="127" t="s">
        <v>910</v>
      </c>
      <c r="B1093" s="47">
        <v>732</v>
      </c>
      <c r="C1093" s="48">
        <f t="shared" si="166"/>
        <v>73.2</v>
      </c>
      <c r="D1093" s="48">
        <v>7</v>
      </c>
      <c r="E1093" s="48">
        <v>30</v>
      </c>
      <c r="F1093" s="49">
        <f t="shared" si="168"/>
        <v>110.2</v>
      </c>
      <c r="G1093" s="49">
        <v>110.2</v>
      </c>
      <c r="H1093" s="40">
        <v>45467</v>
      </c>
      <c r="I1093" s="41">
        <f t="shared" si="167"/>
        <v>0</v>
      </c>
      <c r="J1093" s="49"/>
      <c r="K1093" s="53"/>
      <c r="L1093" s="143"/>
      <c r="M1093" s="139"/>
      <c r="N1093" s="144"/>
      <c r="O1093" s="221">
        <f t="shared" si="169"/>
        <v>0</v>
      </c>
    </row>
    <row r="1094" spans="1:15" x14ac:dyDescent="0.2">
      <c r="A1094" s="167" t="s">
        <v>911</v>
      </c>
      <c r="B1094" s="37">
        <v>686</v>
      </c>
      <c r="C1094" s="38">
        <f t="shared" si="166"/>
        <v>68.600000000000009</v>
      </c>
      <c r="D1094" s="38">
        <v>7</v>
      </c>
      <c r="E1094" s="38">
        <v>30</v>
      </c>
      <c r="F1094" s="39">
        <f t="shared" si="168"/>
        <v>105.60000000000001</v>
      </c>
      <c r="G1094" s="39">
        <v>83.75</v>
      </c>
      <c r="H1094" s="249">
        <v>45436</v>
      </c>
      <c r="I1094" s="194">
        <f t="shared" si="167"/>
        <v>21.850000000000009</v>
      </c>
      <c r="J1094" s="39">
        <v>111.2</v>
      </c>
      <c r="K1094" s="136">
        <v>5.05</v>
      </c>
      <c r="L1094" s="70"/>
      <c r="M1094" s="71"/>
      <c r="O1094" s="72">
        <f>SUM(I1094:N1095)</f>
        <v>21.850000000000019</v>
      </c>
    </row>
    <row r="1095" spans="1:15" x14ac:dyDescent="0.2">
      <c r="A1095" s="84"/>
      <c r="B1095" s="57"/>
      <c r="C1095" s="58"/>
      <c r="D1095" s="58"/>
      <c r="E1095" s="58"/>
      <c r="F1095" s="59"/>
      <c r="G1095" s="59"/>
      <c r="H1095" s="250">
        <v>45436</v>
      </c>
      <c r="I1095" s="62"/>
      <c r="J1095" s="59">
        <v>-111.2</v>
      </c>
      <c r="K1095" s="181">
        <v>-5.05</v>
      </c>
      <c r="M1095" s="71"/>
      <c r="O1095" s="72"/>
    </row>
    <row r="1096" spans="1:15" x14ac:dyDescent="0.2">
      <c r="A1096" s="103" t="s">
        <v>912</v>
      </c>
      <c r="B1096" s="160">
        <v>686</v>
      </c>
      <c r="C1096" s="174">
        <f t="shared" si="166"/>
        <v>68.600000000000009</v>
      </c>
      <c r="D1096" s="174">
        <v>7</v>
      </c>
      <c r="E1096" s="104">
        <v>30</v>
      </c>
      <c r="F1096" s="71">
        <f t="shared" si="168"/>
        <v>105.60000000000001</v>
      </c>
      <c r="G1096" s="71"/>
      <c r="H1096" s="131"/>
      <c r="I1096" s="169">
        <f t="shared" si="167"/>
        <v>105.60000000000001</v>
      </c>
      <c r="J1096" s="118"/>
      <c r="K1096" s="43">
        <v>4.72</v>
      </c>
      <c r="L1096" s="109"/>
      <c r="M1096" s="118"/>
      <c r="N1096" s="109"/>
      <c r="O1096" s="110">
        <f>SUM(I1096:N1097)</f>
        <v>105.60000000000001</v>
      </c>
    </row>
    <row r="1097" spans="1:15" x14ac:dyDescent="0.2">
      <c r="A1097" s="179"/>
      <c r="B1097" s="192"/>
      <c r="C1097" s="234"/>
      <c r="D1097" s="234"/>
      <c r="E1097" s="86"/>
      <c r="F1097" s="87"/>
      <c r="G1097" s="87"/>
      <c r="H1097" s="99">
        <v>45412</v>
      </c>
      <c r="I1097" s="89"/>
      <c r="J1097" s="87"/>
      <c r="K1097" s="63">
        <v>-4.72</v>
      </c>
      <c r="L1097" s="74"/>
      <c r="M1097" s="87"/>
      <c r="N1097" s="74"/>
      <c r="O1097" s="114"/>
    </row>
    <row r="1098" spans="1:15" x14ac:dyDescent="0.2">
      <c r="A1098" s="103" t="s">
        <v>913</v>
      </c>
      <c r="B1098" s="1">
        <v>1110</v>
      </c>
      <c r="C1098" s="104">
        <f>(SUM(B1098:B1098))*0.1</f>
        <v>111</v>
      </c>
      <c r="D1098" s="104">
        <v>7</v>
      </c>
      <c r="E1098" s="104">
        <v>30</v>
      </c>
      <c r="F1098" s="71">
        <f>SUM(C1098:E1098)</f>
        <v>148</v>
      </c>
      <c r="G1098" s="71"/>
      <c r="H1098" s="131"/>
      <c r="I1098" s="105">
        <f t="shared" si="167"/>
        <v>148</v>
      </c>
      <c r="J1098" s="71"/>
      <c r="K1098" s="71"/>
      <c r="L1098" s="70"/>
      <c r="M1098" s="71"/>
      <c r="O1098" s="83">
        <f>SUM(I1098:N1098)</f>
        <v>148</v>
      </c>
    </row>
    <row r="1099" spans="1:15" x14ac:dyDescent="0.2">
      <c r="A1099" s="199" t="s">
        <v>914</v>
      </c>
      <c r="B1099" s="116">
        <v>1012</v>
      </c>
      <c r="C1099" s="117">
        <f>(SUM(B1099:B1100))*0.1</f>
        <v>137.6</v>
      </c>
      <c r="D1099" s="117">
        <v>7</v>
      </c>
      <c r="E1099" s="117">
        <v>30</v>
      </c>
      <c r="F1099" s="118">
        <f>SUM(C1099:E1100)</f>
        <v>174.6</v>
      </c>
      <c r="G1099" s="118"/>
      <c r="H1099" s="168"/>
      <c r="I1099" s="169">
        <f>SUM(F1099-G1099)</f>
        <v>174.6</v>
      </c>
      <c r="J1099" s="121"/>
      <c r="K1099" s="170">
        <v>0.79</v>
      </c>
      <c r="L1099" s="108"/>
      <c r="M1099" s="118"/>
      <c r="N1099" s="109"/>
      <c r="O1099" s="110">
        <f>SUM(I1099:N1100)</f>
        <v>175.39</v>
      </c>
    </row>
    <row r="1100" spans="1:15" x14ac:dyDescent="0.2">
      <c r="A1100" s="66" t="s">
        <v>915</v>
      </c>
      <c r="B1100" s="1">
        <v>364</v>
      </c>
      <c r="C1100" s="104"/>
      <c r="D1100" s="104"/>
      <c r="E1100" s="104"/>
      <c r="F1100" s="71"/>
      <c r="G1100" s="71"/>
      <c r="H1100" s="131"/>
      <c r="I1100" s="132"/>
      <c r="J1100" s="71"/>
      <c r="K1100" s="159"/>
      <c r="L1100" s="73"/>
      <c r="M1100" s="87"/>
      <c r="N1100" s="74"/>
      <c r="O1100" s="114"/>
    </row>
    <row r="1101" spans="1:15" x14ac:dyDescent="0.2">
      <c r="A1101" s="167" t="s">
        <v>916</v>
      </c>
      <c r="B1101" s="116">
        <v>600</v>
      </c>
      <c r="C1101" s="117">
        <f>(SUM(B1101:B1101))*0.1</f>
        <v>60</v>
      </c>
      <c r="D1101" s="117">
        <v>7</v>
      </c>
      <c r="E1101" s="117">
        <v>30</v>
      </c>
      <c r="F1101" s="118">
        <f>SUM(C1101:E1101)</f>
        <v>97</v>
      </c>
      <c r="G1101" s="118"/>
      <c r="H1101" s="168"/>
      <c r="I1101" s="214">
        <f t="shared" ref="I1101:I1107" si="170">SUM(F1101-G1101)</f>
        <v>97</v>
      </c>
      <c r="J1101" s="118"/>
      <c r="K1101" s="170">
        <v>0.84</v>
      </c>
      <c r="L1101" s="70"/>
      <c r="M1101" s="118"/>
      <c r="O1101" s="83">
        <f>SUM(I1101:N1101)</f>
        <v>97.84</v>
      </c>
    </row>
    <row r="1102" spans="1:15" x14ac:dyDescent="0.2">
      <c r="A1102" s="115" t="s">
        <v>917</v>
      </c>
      <c r="B1102" s="116">
        <v>611</v>
      </c>
      <c r="C1102" s="117">
        <f t="shared" ref="C1102:C1127" si="171">SUM(B1102*0.1)</f>
        <v>61.1</v>
      </c>
      <c r="D1102" s="117">
        <v>7</v>
      </c>
      <c r="E1102" s="117">
        <v>30</v>
      </c>
      <c r="F1102" s="247">
        <f>SUM(C1102:E1102)</f>
        <v>98.1</v>
      </c>
      <c r="G1102" s="118"/>
      <c r="H1102" s="168"/>
      <c r="I1102" s="169">
        <f t="shared" si="170"/>
        <v>98.1</v>
      </c>
      <c r="J1102" s="118"/>
      <c r="K1102" s="118"/>
      <c r="L1102" s="92"/>
      <c r="M1102" s="79"/>
      <c r="N1102" s="93"/>
      <c r="O1102" s="94">
        <f>SUM(I1102:N1102)</f>
        <v>98.1</v>
      </c>
    </row>
    <row r="1103" spans="1:15" x14ac:dyDescent="0.2">
      <c r="A1103" s="243" t="s">
        <v>918</v>
      </c>
      <c r="B1103" s="116">
        <v>600</v>
      </c>
      <c r="C1103" s="117">
        <f t="shared" si="171"/>
        <v>60</v>
      </c>
      <c r="D1103" s="117">
        <v>7</v>
      </c>
      <c r="E1103" s="117">
        <v>30</v>
      </c>
      <c r="F1103" s="118">
        <f t="shared" ref="F1103:F1114" si="172">SUM(C1103:E1103)</f>
        <v>97</v>
      </c>
      <c r="G1103" s="118"/>
      <c r="H1103" s="168"/>
      <c r="I1103" s="120">
        <f t="shared" si="170"/>
        <v>97</v>
      </c>
      <c r="J1103" s="118"/>
      <c r="K1103" s="118"/>
      <c r="L1103" s="70"/>
      <c r="M1103" s="71"/>
      <c r="O1103" s="83">
        <f>SUM(I1103:N1103)</f>
        <v>97</v>
      </c>
    </row>
    <row r="1104" spans="1:15" x14ac:dyDescent="0.2">
      <c r="A1104" s="36" t="s">
        <v>919</v>
      </c>
      <c r="B1104" s="37">
        <v>600</v>
      </c>
      <c r="C1104" s="38">
        <f t="shared" si="171"/>
        <v>60</v>
      </c>
      <c r="D1104" s="38">
        <v>7</v>
      </c>
      <c r="E1104" s="38">
        <v>30</v>
      </c>
      <c r="F1104" s="39">
        <f t="shared" si="172"/>
        <v>97</v>
      </c>
      <c r="G1104" s="39">
        <v>102.94</v>
      </c>
      <c r="H1104" s="135">
        <v>45441</v>
      </c>
      <c r="I1104" s="253">
        <f t="shared" si="170"/>
        <v>-5.9399999999999977</v>
      </c>
      <c r="J1104" s="39">
        <v>97</v>
      </c>
      <c r="K1104" s="43">
        <v>5.94</v>
      </c>
      <c r="L1104" s="177"/>
      <c r="M1104" s="39"/>
      <c r="N1104" s="44"/>
      <c r="O1104" s="45">
        <f>SUM(I1104:N1105)</f>
        <v>-5.94</v>
      </c>
    </row>
    <row r="1105" spans="1:15" x14ac:dyDescent="0.2">
      <c r="A1105" s="56"/>
      <c r="B1105" s="57"/>
      <c r="C1105" s="58"/>
      <c r="D1105" s="58"/>
      <c r="E1105" s="58"/>
      <c r="F1105" s="59"/>
      <c r="G1105" s="59"/>
      <c r="H1105" s="180">
        <v>45327</v>
      </c>
      <c r="I1105" s="255"/>
      <c r="J1105" s="59">
        <v>-97</v>
      </c>
      <c r="K1105" s="63">
        <v>-5.94</v>
      </c>
      <c r="L1105" s="196"/>
      <c r="M1105" s="59"/>
      <c r="N1105" s="64"/>
      <c r="O1105" s="65"/>
    </row>
    <row r="1106" spans="1:15" x14ac:dyDescent="0.2">
      <c r="A1106" s="84" t="s">
        <v>920</v>
      </c>
      <c r="B1106" s="192">
        <v>630</v>
      </c>
      <c r="C1106" s="86">
        <f t="shared" si="171"/>
        <v>63</v>
      </c>
      <c r="D1106" s="86">
        <v>7</v>
      </c>
      <c r="E1106" s="86">
        <v>30</v>
      </c>
      <c r="F1106" s="87">
        <f t="shared" si="172"/>
        <v>100</v>
      </c>
      <c r="G1106" s="87"/>
      <c r="H1106" s="284"/>
      <c r="I1106" s="90">
        <f t="shared" si="170"/>
        <v>100</v>
      </c>
      <c r="J1106" s="87"/>
      <c r="K1106" s="62">
        <v>1.63</v>
      </c>
      <c r="L1106" s="70"/>
      <c r="M1106" s="71"/>
      <c r="O1106" s="83">
        <f>SUM(I1106:N1106)</f>
        <v>101.63</v>
      </c>
    </row>
    <row r="1107" spans="1:15" x14ac:dyDescent="0.2">
      <c r="A1107" s="84" t="s">
        <v>921</v>
      </c>
      <c r="B1107" s="85">
        <v>672</v>
      </c>
      <c r="C1107" s="86">
        <f t="shared" si="171"/>
        <v>67.2</v>
      </c>
      <c r="D1107" s="86">
        <v>7</v>
      </c>
      <c r="E1107" s="86">
        <v>30</v>
      </c>
      <c r="F1107" s="87">
        <f t="shared" si="172"/>
        <v>104.2</v>
      </c>
      <c r="G1107" s="87"/>
      <c r="H1107" s="207"/>
      <c r="I1107" s="89">
        <f t="shared" si="170"/>
        <v>104.2</v>
      </c>
      <c r="J1107" s="90"/>
      <c r="K1107" s="191">
        <v>0.25</v>
      </c>
      <c r="L1107" s="92"/>
      <c r="M1107" s="79"/>
      <c r="N1107" s="93"/>
      <c r="O1107" s="94">
        <f>SUM(I1107:N1107)</f>
        <v>104.45</v>
      </c>
    </row>
    <row r="1108" spans="1:15" x14ac:dyDescent="0.2">
      <c r="A1108" s="66" t="s">
        <v>922</v>
      </c>
      <c r="B1108" s="1">
        <v>1087</v>
      </c>
      <c r="C1108" s="104">
        <f t="shared" si="171"/>
        <v>108.7</v>
      </c>
      <c r="D1108" s="104">
        <v>7</v>
      </c>
      <c r="E1108" s="104">
        <v>30</v>
      </c>
      <c r="F1108" s="71">
        <f t="shared" si="172"/>
        <v>145.69999999999999</v>
      </c>
      <c r="G1108" s="71"/>
      <c r="H1108" s="131"/>
      <c r="I1108" s="132">
        <f t="shared" ref="I1108:I1118" si="173">SUM(F1108-G1108)</f>
        <v>145.69999999999999</v>
      </c>
      <c r="J1108" s="71"/>
      <c r="K1108" s="159">
        <v>2.27</v>
      </c>
      <c r="L1108" s="70"/>
      <c r="M1108" s="71"/>
      <c r="O1108" s="83">
        <f>SUM(I1108:N1108)</f>
        <v>147.97</v>
      </c>
    </row>
    <row r="1109" spans="1:15" x14ac:dyDescent="0.2">
      <c r="A1109" s="76" t="s">
        <v>923</v>
      </c>
      <c r="B1109" s="77">
        <v>600</v>
      </c>
      <c r="C1109" s="78">
        <f t="shared" si="171"/>
        <v>60</v>
      </c>
      <c r="D1109" s="78">
        <v>7</v>
      </c>
      <c r="E1109" s="78">
        <v>30</v>
      </c>
      <c r="F1109" s="79">
        <f t="shared" si="172"/>
        <v>97</v>
      </c>
      <c r="G1109" s="79"/>
      <c r="H1109" s="172"/>
      <c r="I1109" s="214">
        <f t="shared" si="173"/>
        <v>97</v>
      </c>
      <c r="J1109" s="82">
        <v>-0.53</v>
      </c>
      <c r="K1109" s="79"/>
      <c r="L1109" s="92"/>
      <c r="M1109" s="79"/>
      <c r="N1109" s="93"/>
      <c r="O1109" s="94">
        <f>SUM(I1109:N1109)</f>
        <v>96.47</v>
      </c>
    </row>
    <row r="1110" spans="1:15" x14ac:dyDescent="0.2">
      <c r="A1110" s="127" t="s">
        <v>924</v>
      </c>
      <c r="B1110" s="128">
        <v>602</v>
      </c>
      <c r="C1110" s="148">
        <f t="shared" si="171"/>
        <v>60.2</v>
      </c>
      <c r="D1110" s="148">
        <v>7</v>
      </c>
      <c r="E1110" s="148">
        <v>30</v>
      </c>
      <c r="F1110" s="49">
        <f t="shared" si="172"/>
        <v>97.2</v>
      </c>
      <c r="G1110" s="49">
        <v>97.2</v>
      </c>
      <c r="H1110" s="50">
        <v>45462</v>
      </c>
      <c r="I1110" s="51">
        <f t="shared" si="173"/>
        <v>0</v>
      </c>
      <c r="J1110" s="49"/>
      <c r="K1110" s="53"/>
      <c r="L1110" s="101"/>
      <c r="M1110" s="49"/>
      <c r="N1110" s="54"/>
      <c r="O1110" s="102">
        <f>SUM(I1110:N1110)</f>
        <v>0</v>
      </c>
    </row>
    <row r="1111" spans="1:15" x14ac:dyDescent="0.2">
      <c r="A1111" s="115" t="s">
        <v>925</v>
      </c>
      <c r="B1111" s="185">
        <v>600</v>
      </c>
      <c r="C1111" s="121">
        <f t="shared" si="171"/>
        <v>60</v>
      </c>
      <c r="D1111" s="121">
        <v>7</v>
      </c>
      <c r="E1111" s="121">
        <v>30</v>
      </c>
      <c r="F1111" s="121">
        <f t="shared" si="172"/>
        <v>97</v>
      </c>
      <c r="G1111" s="121"/>
      <c r="H1111" s="168"/>
      <c r="I1111" s="169">
        <f t="shared" si="173"/>
        <v>97</v>
      </c>
      <c r="J1111" s="121"/>
      <c r="K1111" s="178">
        <v>1.69</v>
      </c>
      <c r="L1111" s="108"/>
      <c r="M1111" s="118"/>
      <c r="N1111" s="109"/>
      <c r="O1111" s="110">
        <f>SUM(I1111:N1112)</f>
        <v>97</v>
      </c>
    </row>
    <row r="1112" spans="1:15" x14ac:dyDescent="0.2">
      <c r="A1112" s="179"/>
      <c r="B1112" s="192"/>
      <c r="C1112" s="90"/>
      <c r="D1112" s="90"/>
      <c r="E1112" s="90"/>
      <c r="F1112" s="90"/>
      <c r="G1112" s="90"/>
      <c r="H1112" s="99">
        <v>45328</v>
      </c>
      <c r="I1112" s="89"/>
      <c r="J1112" s="90"/>
      <c r="K1112" s="98">
        <v>-1.69</v>
      </c>
      <c r="L1112" s="73"/>
      <c r="M1112" s="87"/>
      <c r="N1112" s="74"/>
      <c r="O1112" s="114"/>
    </row>
    <row r="1113" spans="1:15" x14ac:dyDescent="0.2">
      <c r="A1113" s="179" t="s">
        <v>926</v>
      </c>
      <c r="B1113" s="85">
        <v>602</v>
      </c>
      <c r="C1113" s="234">
        <f t="shared" si="171"/>
        <v>60.2</v>
      </c>
      <c r="D1113" s="86">
        <v>7</v>
      </c>
      <c r="E1113" s="86">
        <v>30</v>
      </c>
      <c r="F1113" s="87">
        <f t="shared" si="172"/>
        <v>97.2</v>
      </c>
      <c r="G1113" s="87"/>
      <c r="H1113" s="207"/>
      <c r="I1113" s="89">
        <f t="shared" si="173"/>
        <v>97.2</v>
      </c>
      <c r="J1113" s="90"/>
      <c r="K1113" s="90"/>
      <c r="L1113" s="70"/>
      <c r="M1113" s="71"/>
      <c r="O1113" s="83">
        <f>SUM(I1113:N1113)</f>
        <v>97.2</v>
      </c>
    </row>
    <row r="1114" spans="1:15" x14ac:dyDescent="0.2">
      <c r="A1114" s="103" t="s">
        <v>927</v>
      </c>
      <c r="B1114" s="160">
        <v>609</v>
      </c>
      <c r="C1114" s="104">
        <f t="shared" si="171"/>
        <v>60.900000000000006</v>
      </c>
      <c r="D1114" s="104">
        <v>7</v>
      </c>
      <c r="E1114" s="104">
        <v>30</v>
      </c>
      <c r="F1114" s="71">
        <f t="shared" si="172"/>
        <v>97.9</v>
      </c>
      <c r="G1114" s="71"/>
      <c r="H1114" s="131"/>
      <c r="I1114" s="132">
        <f t="shared" si="173"/>
        <v>97.9</v>
      </c>
      <c r="J1114" s="148">
        <v>97.9</v>
      </c>
      <c r="K1114" s="148">
        <v>6.19</v>
      </c>
      <c r="L1114" s="108"/>
      <c r="M1114" s="118"/>
      <c r="N1114" s="109"/>
      <c r="O1114" s="110">
        <f>SUM(I1114:N1115)</f>
        <v>97.9</v>
      </c>
    </row>
    <row r="1115" spans="1:15" x14ac:dyDescent="0.2">
      <c r="A1115" s="103"/>
      <c r="B1115" s="160"/>
      <c r="C1115" s="104"/>
      <c r="D1115" s="104"/>
      <c r="E1115" s="104"/>
      <c r="F1115" s="71"/>
      <c r="G1115" s="71"/>
      <c r="H1115" s="50">
        <v>45320</v>
      </c>
      <c r="I1115" s="132"/>
      <c r="J1115" s="148">
        <v>-97.9</v>
      </c>
      <c r="K1115" s="148">
        <v>-6.19</v>
      </c>
      <c r="L1115" s="73"/>
      <c r="M1115" s="87"/>
      <c r="N1115" s="74"/>
      <c r="O1115" s="114"/>
    </row>
    <row r="1116" spans="1:15" x14ac:dyDescent="0.2">
      <c r="A1116" s="243" t="s">
        <v>928</v>
      </c>
      <c r="B1116" s="116">
        <v>600</v>
      </c>
      <c r="C1116" s="224">
        <f t="shared" si="171"/>
        <v>60</v>
      </c>
      <c r="D1116" s="117">
        <v>7</v>
      </c>
      <c r="E1116" s="117">
        <v>30</v>
      </c>
      <c r="F1116" s="118">
        <f>SUM(C1116:E1116)</f>
        <v>97</v>
      </c>
      <c r="G1116" s="39">
        <v>0.1</v>
      </c>
      <c r="H1116" s="40">
        <v>45320</v>
      </c>
      <c r="I1116" s="169">
        <f t="shared" si="173"/>
        <v>96.9</v>
      </c>
      <c r="J1116" s="178">
        <v>97</v>
      </c>
      <c r="K1116" s="178">
        <v>5.21</v>
      </c>
      <c r="L1116" s="70"/>
      <c r="M1116" s="71"/>
      <c r="O1116" s="83">
        <f>SUM(I1116:N1117)</f>
        <v>96.90000000000002</v>
      </c>
    </row>
    <row r="1117" spans="1:15" x14ac:dyDescent="0.2">
      <c r="A1117" s="248"/>
      <c r="B1117" s="85"/>
      <c r="C1117" s="234"/>
      <c r="D1117" s="86"/>
      <c r="E1117" s="86"/>
      <c r="F1117" s="87"/>
      <c r="G1117" s="87"/>
      <c r="H1117" s="99">
        <v>45320</v>
      </c>
      <c r="I1117" s="89"/>
      <c r="J1117" s="98">
        <v>-97</v>
      </c>
      <c r="K1117" s="98">
        <v>-5.21</v>
      </c>
      <c r="L1117" s="70"/>
      <c r="M1117" s="71"/>
      <c r="O1117" s="83"/>
    </row>
    <row r="1118" spans="1:15" x14ac:dyDescent="0.2">
      <c r="A1118" s="103" t="s">
        <v>929</v>
      </c>
      <c r="B1118" s="1">
        <v>609</v>
      </c>
      <c r="C1118" s="174">
        <f t="shared" si="171"/>
        <v>60.900000000000006</v>
      </c>
      <c r="D1118" s="104">
        <v>7</v>
      </c>
      <c r="E1118" s="104">
        <v>30</v>
      </c>
      <c r="F1118" s="71">
        <f>SUM(C1118:E1118)</f>
        <v>97.9</v>
      </c>
      <c r="G1118" s="49">
        <v>13.91</v>
      </c>
      <c r="H1118" s="67">
        <v>45321</v>
      </c>
      <c r="I1118" s="132">
        <f t="shared" si="173"/>
        <v>83.990000000000009</v>
      </c>
      <c r="J1118" s="148">
        <v>97.9</v>
      </c>
      <c r="K1118" s="148">
        <v>6.19</v>
      </c>
      <c r="L1118" s="108"/>
      <c r="M1118" s="316"/>
      <c r="N1118" s="109"/>
      <c r="O1118" s="110">
        <f>SUM(I1118:N1119)</f>
        <v>83.990000000000009</v>
      </c>
    </row>
    <row r="1119" spans="1:15" x14ac:dyDescent="0.2">
      <c r="A1119" s="103"/>
      <c r="B1119" s="1"/>
      <c r="C1119" s="174"/>
      <c r="D1119" s="104"/>
      <c r="E1119" s="104"/>
      <c r="F1119" s="71"/>
      <c r="G1119" s="71"/>
      <c r="H1119" s="67">
        <v>45321</v>
      </c>
      <c r="I1119" s="132"/>
      <c r="J1119" s="148">
        <v>-97.9</v>
      </c>
      <c r="K1119" s="148">
        <v>-6.19</v>
      </c>
      <c r="L1119" s="73"/>
      <c r="M1119" s="317"/>
      <c r="N1119" s="74"/>
      <c r="O1119" s="114"/>
    </row>
    <row r="1120" spans="1:15" x14ac:dyDescent="0.2">
      <c r="A1120" s="115" t="s">
        <v>930</v>
      </c>
      <c r="B1120" s="185">
        <v>747</v>
      </c>
      <c r="C1120" s="121">
        <f t="shared" si="171"/>
        <v>74.7</v>
      </c>
      <c r="D1120" s="121">
        <v>7</v>
      </c>
      <c r="E1120" s="121">
        <v>30</v>
      </c>
      <c r="F1120" s="121">
        <f t="shared" ref="F1120:F1127" si="174">SUM(C1120:E1120)</f>
        <v>111.7</v>
      </c>
      <c r="G1120" s="121"/>
      <c r="H1120" s="266"/>
      <c r="I1120" s="169">
        <f t="shared" ref="I1120:I1128" si="175">SUM(F1120-G1120)</f>
        <v>111.7</v>
      </c>
      <c r="J1120" s="178">
        <v>111.7</v>
      </c>
      <c r="K1120" s="178">
        <v>5.87</v>
      </c>
      <c r="L1120" s="70"/>
      <c r="M1120" s="318"/>
      <c r="O1120" s="83">
        <f>SUM(I1120:N1121)</f>
        <v>111.7</v>
      </c>
    </row>
    <row r="1121" spans="1:15" x14ac:dyDescent="0.2">
      <c r="A1121" s="179"/>
      <c r="B1121" s="192"/>
      <c r="C1121" s="90"/>
      <c r="D1121" s="90"/>
      <c r="E1121" s="90"/>
      <c r="F1121" s="90"/>
      <c r="G1121" s="90"/>
      <c r="H1121" s="242">
        <v>45320</v>
      </c>
      <c r="I1121" s="89"/>
      <c r="J1121" s="98">
        <v>-111.7</v>
      </c>
      <c r="K1121" s="98">
        <v>-5.87</v>
      </c>
      <c r="L1121" s="70"/>
      <c r="M1121" s="318"/>
      <c r="O1121" s="83"/>
    </row>
    <row r="1122" spans="1:15" x14ac:dyDescent="0.2">
      <c r="A1122" s="127" t="s">
        <v>931</v>
      </c>
      <c r="B1122" s="47">
        <v>1065</v>
      </c>
      <c r="C1122" s="48">
        <f t="shared" si="171"/>
        <v>106.5</v>
      </c>
      <c r="D1122" s="48">
        <v>7</v>
      </c>
      <c r="E1122" s="48">
        <v>30</v>
      </c>
      <c r="F1122" s="49">
        <f t="shared" si="174"/>
        <v>143.5</v>
      </c>
      <c r="G1122" s="49">
        <v>143.13999999999999</v>
      </c>
      <c r="H1122" s="67">
        <v>45469</v>
      </c>
      <c r="I1122" s="51">
        <f>SUM(F1122-G1122)</f>
        <v>0.36000000000001364</v>
      </c>
      <c r="J1122" s="148">
        <v>-0.36</v>
      </c>
      <c r="K1122" s="151"/>
      <c r="L1122" s="177"/>
      <c r="M1122" s="178"/>
      <c r="N1122" s="44"/>
      <c r="O1122" s="126">
        <f>SUM(I1122:N1123)</f>
        <v>1.3655743202889425E-14</v>
      </c>
    </row>
    <row r="1123" spans="1:15" x14ac:dyDescent="0.2">
      <c r="A1123" s="127"/>
      <c r="B1123" s="47"/>
      <c r="C1123" s="48"/>
      <c r="D1123" s="48"/>
      <c r="E1123" s="48"/>
      <c r="F1123" s="49"/>
      <c r="G1123" s="49"/>
      <c r="H1123" s="60" t="s">
        <v>29</v>
      </c>
      <c r="I1123" s="51">
        <v>-0.36</v>
      </c>
      <c r="J1123" s="148">
        <v>0.36</v>
      </c>
      <c r="K1123" s="151"/>
      <c r="L1123" s="196"/>
      <c r="M1123" s="98"/>
      <c r="N1123" s="64"/>
      <c r="O1123" s="130"/>
    </row>
    <row r="1124" spans="1:15" x14ac:dyDescent="0.2">
      <c r="A1124" s="76" t="s">
        <v>932</v>
      </c>
      <c r="B1124" s="77">
        <v>600</v>
      </c>
      <c r="C1124" s="78">
        <f t="shared" si="171"/>
        <v>60</v>
      </c>
      <c r="D1124" s="78">
        <v>7</v>
      </c>
      <c r="E1124" s="78">
        <v>30</v>
      </c>
      <c r="F1124" s="79">
        <f t="shared" si="174"/>
        <v>97</v>
      </c>
      <c r="G1124" s="79"/>
      <c r="H1124" s="172"/>
      <c r="I1124" s="81">
        <f t="shared" si="175"/>
        <v>97</v>
      </c>
      <c r="J1124" s="82">
        <v>-5.5</v>
      </c>
      <c r="K1124" s="79"/>
      <c r="L1124" s="70"/>
      <c r="M1124" s="71"/>
      <c r="O1124" s="83">
        <f t="shared" ref="O1124:O1166" si="176">SUM(I1124:N1124)</f>
        <v>91.5</v>
      </c>
    </row>
    <row r="1125" spans="1:15" x14ac:dyDescent="0.2">
      <c r="A1125" s="167" t="s">
        <v>933</v>
      </c>
      <c r="B1125" s="185">
        <v>605</v>
      </c>
      <c r="C1125" s="117">
        <f t="shared" si="171"/>
        <v>60.5</v>
      </c>
      <c r="D1125" s="121">
        <v>7</v>
      </c>
      <c r="E1125" s="117">
        <v>30</v>
      </c>
      <c r="F1125" s="118">
        <f t="shared" si="174"/>
        <v>97.5</v>
      </c>
      <c r="G1125" s="121"/>
      <c r="H1125" s="119"/>
      <c r="I1125" s="169">
        <f t="shared" si="175"/>
        <v>97.5</v>
      </c>
      <c r="J1125" s="121"/>
      <c r="K1125" s="170">
        <v>0.91</v>
      </c>
      <c r="L1125" s="92"/>
      <c r="M1125" s="162"/>
      <c r="N1125" s="93"/>
      <c r="O1125" s="94">
        <f t="shared" si="176"/>
        <v>98.41</v>
      </c>
    </row>
    <row r="1126" spans="1:15" x14ac:dyDescent="0.2">
      <c r="A1126" s="167" t="s">
        <v>934</v>
      </c>
      <c r="B1126" s="185">
        <v>600</v>
      </c>
      <c r="C1126" s="117">
        <f t="shared" si="171"/>
        <v>60</v>
      </c>
      <c r="D1126" s="224">
        <v>7</v>
      </c>
      <c r="E1126" s="117">
        <v>30</v>
      </c>
      <c r="F1126" s="118">
        <f t="shared" si="174"/>
        <v>97</v>
      </c>
      <c r="G1126" s="247"/>
      <c r="H1126" s="168"/>
      <c r="I1126" s="169">
        <f t="shared" si="175"/>
        <v>97</v>
      </c>
      <c r="J1126" s="121"/>
      <c r="K1126" s="319">
        <v>3.14</v>
      </c>
      <c r="L1126" s="70"/>
      <c r="M1126" s="193"/>
      <c r="O1126" s="83">
        <f t="shared" si="176"/>
        <v>100.14</v>
      </c>
    </row>
    <row r="1127" spans="1:15" x14ac:dyDescent="0.2">
      <c r="A1127" s="229" t="s">
        <v>935</v>
      </c>
      <c r="B1127" s="77">
        <v>596</v>
      </c>
      <c r="C1127" s="78">
        <f t="shared" si="171"/>
        <v>59.6</v>
      </c>
      <c r="D1127" s="78">
        <v>7</v>
      </c>
      <c r="E1127" s="78">
        <v>30</v>
      </c>
      <c r="F1127" s="162">
        <f t="shared" si="174"/>
        <v>96.6</v>
      </c>
      <c r="G1127" s="162"/>
      <c r="H1127" s="172"/>
      <c r="I1127" s="81">
        <f t="shared" si="175"/>
        <v>96.6</v>
      </c>
      <c r="J1127" s="162"/>
      <c r="K1127" s="162"/>
      <c r="L1127" s="92"/>
      <c r="M1127" s="162"/>
      <c r="N1127" s="93"/>
      <c r="O1127" s="94">
        <f t="shared" si="176"/>
        <v>96.6</v>
      </c>
    </row>
    <row r="1128" spans="1:15" x14ac:dyDescent="0.2">
      <c r="A1128" s="195" t="s">
        <v>936</v>
      </c>
      <c r="B1128" s="47">
        <v>1210</v>
      </c>
      <c r="C1128" s="48">
        <f>(SUM(B1128:B1129))*0.1</f>
        <v>180.20000000000002</v>
      </c>
      <c r="D1128" s="48">
        <v>7</v>
      </c>
      <c r="E1128" s="48">
        <v>90</v>
      </c>
      <c r="F1128" s="49">
        <f>SUM(C1128:E1129)</f>
        <v>277.20000000000005</v>
      </c>
      <c r="G1128" s="49">
        <v>277.14</v>
      </c>
      <c r="H1128" s="67">
        <v>45472</v>
      </c>
      <c r="I1128" s="129">
        <f t="shared" si="175"/>
        <v>6.0000000000059117E-2</v>
      </c>
      <c r="J1128" s="148">
        <v>-0.06</v>
      </c>
      <c r="K1128" s="151"/>
      <c r="L1128" s="101"/>
      <c r="M1128" s="49"/>
      <c r="N1128" s="54"/>
      <c r="O1128" s="102">
        <f>SUM(I1128:N1129)</f>
        <v>5.9119376061289586E-14</v>
      </c>
    </row>
    <row r="1129" spans="1:15" x14ac:dyDescent="0.2">
      <c r="A1129" s="195" t="s">
        <v>937</v>
      </c>
      <c r="B1129" s="47">
        <v>592</v>
      </c>
      <c r="C1129" s="48"/>
      <c r="D1129" s="48"/>
      <c r="E1129" s="48"/>
      <c r="F1129" s="49"/>
      <c r="G1129" s="49"/>
      <c r="H1129" s="60" t="s">
        <v>29</v>
      </c>
      <c r="I1129" s="129">
        <v>-0.06</v>
      </c>
      <c r="J1129" s="49">
        <v>0.06</v>
      </c>
      <c r="K1129" s="53"/>
      <c r="L1129" s="101"/>
      <c r="M1129" s="49"/>
      <c r="N1129" s="54"/>
      <c r="O1129" s="102"/>
    </row>
    <row r="1130" spans="1:15" x14ac:dyDescent="0.2">
      <c r="A1130" s="167" t="s">
        <v>938</v>
      </c>
      <c r="B1130" s="185">
        <v>787</v>
      </c>
      <c r="C1130" s="117">
        <f t="shared" ref="C1130:C1154" si="177">SUM(B1130*0.1)</f>
        <v>78.7</v>
      </c>
      <c r="D1130" s="117">
        <v>7</v>
      </c>
      <c r="E1130" s="117">
        <v>30</v>
      </c>
      <c r="F1130" s="118">
        <f t="shared" ref="F1130:F1154" si="178">SUM(C1130:E1130)</f>
        <v>115.7</v>
      </c>
      <c r="G1130" s="118"/>
      <c r="H1130" s="168"/>
      <c r="I1130" s="169">
        <f>SUM(F1130-G1130)</f>
        <v>115.7</v>
      </c>
      <c r="J1130" s="170">
        <v>113.04</v>
      </c>
      <c r="K1130" s="136">
        <v>5.09</v>
      </c>
      <c r="L1130" s="109"/>
      <c r="M1130" s="118"/>
      <c r="N1130" s="109"/>
      <c r="O1130" s="110">
        <f>SUM(I1130:N1131)</f>
        <v>133.83000000000001</v>
      </c>
    </row>
    <row r="1131" spans="1:15" x14ac:dyDescent="0.2">
      <c r="A1131" s="84"/>
      <c r="B1131" s="192"/>
      <c r="C1131" s="86"/>
      <c r="D1131" s="86"/>
      <c r="E1131" s="86"/>
      <c r="F1131" s="87"/>
      <c r="G1131" s="87"/>
      <c r="H1131" s="99">
        <v>45429</v>
      </c>
      <c r="I1131" s="89"/>
      <c r="J1131" s="236">
        <v>-94.91</v>
      </c>
      <c r="K1131" s="181">
        <v>-5.09</v>
      </c>
      <c r="L1131" s="74"/>
      <c r="M1131" s="87"/>
      <c r="N1131" s="74"/>
      <c r="O1131" s="114"/>
    </row>
    <row r="1132" spans="1:15" x14ac:dyDescent="0.2">
      <c r="A1132" s="146" t="s">
        <v>939</v>
      </c>
      <c r="B1132" s="160">
        <v>750</v>
      </c>
      <c r="C1132" s="174">
        <f t="shared" si="177"/>
        <v>75</v>
      </c>
      <c r="D1132" s="174">
        <v>7</v>
      </c>
      <c r="E1132" s="104">
        <v>30</v>
      </c>
      <c r="F1132" s="71">
        <f t="shared" si="178"/>
        <v>112</v>
      </c>
      <c r="G1132" s="71"/>
      <c r="H1132" s="280"/>
      <c r="I1132" s="132">
        <f t="shared" ref="I1132:I1145" si="179">SUM(F1132-G1132)</f>
        <v>112</v>
      </c>
      <c r="J1132" s="71"/>
      <c r="K1132" s="159">
        <v>1.41</v>
      </c>
      <c r="L1132" s="70"/>
      <c r="M1132" s="71"/>
      <c r="O1132" s="83">
        <f t="shared" si="176"/>
        <v>113.41</v>
      </c>
    </row>
    <row r="1133" spans="1:15" x14ac:dyDescent="0.2">
      <c r="A1133" s="208" t="s">
        <v>940</v>
      </c>
      <c r="B1133" s="77">
        <v>611</v>
      </c>
      <c r="C1133" s="162">
        <f t="shared" si="177"/>
        <v>61.1</v>
      </c>
      <c r="D1133" s="162">
        <v>7</v>
      </c>
      <c r="E1133" s="162">
        <v>30</v>
      </c>
      <c r="F1133" s="79">
        <f t="shared" si="178"/>
        <v>98.1</v>
      </c>
      <c r="G1133" s="79"/>
      <c r="H1133" s="80"/>
      <c r="I1133" s="81">
        <f t="shared" si="179"/>
        <v>98.1</v>
      </c>
      <c r="J1133" s="79"/>
      <c r="K1133" s="173">
        <v>0.21</v>
      </c>
      <c r="L1133" s="92"/>
      <c r="M1133" s="79"/>
      <c r="N1133" s="93"/>
      <c r="O1133" s="94">
        <f t="shared" si="176"/>
        <v>98.309999999999988</v>
      </c>
    </row>
    <row r="1134" spans="1:15" x14ac:dyDescent="0.2">
      <c r="A1134" s="179" t="s">
        <v>941</v>
      </c>
      <c r="B1134" s="85">
        <v>600</v>
      </c>
      <c r="C1134" s="86">
        <f t="shared" si="177"/>
        <v>60</v>
      </c>
      <c r="D1134" s="86">
        <v>7</v>
      </c>
      <c r="E1134" s="86">
        <v>30</v>
      </c>
      <c r="F1134" s="87">
        <f t="shared" si="178"/>
        <v>97</v>
      </c>
      <c r="G1134" s="87"/>
      <c r="H1134" s="88"/>
      <c r="I1134" s="112">
        <f t="shared" si="179"/>
        <v>97</v>
      </c>
      <c r="J1134" s="87"/>
      <c r="K1134" s="87"/>
      <c r="L1134" s="70"/>
      <c r="M1134" s="71"/>
      <c r="O1134" s="83">
        <f t="shared" si="176"/>
        <v>97</v>
      </c>
    </row>
    <row r="1135" spans="1:15" x14ac:dyDescent="0.2">
      <c r="A1135" s="46" t="s">
        <v>942</v>
      </c>
      <c r="B1135" s="160">
        <v>600</v>
      </c>
      <c r="C1135" s="104">
        <f t="shared" si="177"/>
        <v>60</v>
      </c>
      <c r="D1135" s="174">
        <v>7</v>
      </c>
      <c r="E1135" s="193">
        <v>30</v>
      </c>
      <c r="F1135" s="71">
        <f t="shared" si="178"/>
        <v>97</v>
      </c>
      <c r="G1135" s="193"/>
      <c r="H1135" s="131"/>
      <c r="I1135" s="120">
        <f t="shared" si="179"/>
        <v>97</v>
      </c>
      <c r="J1135" s="42">
        <v>-2.2200000000000002</v>
      </c>
      <c r="K1135" s="118"/>
      <c r="L1135" s="92"/>
      <c r="M1135" s="118"/>
      <c r="N1135" s="93"/>
      <c r="O1135" s="94">
        <f t="shared" si="176"/>
        <v>94.78</v>
      </c>
    </row>
    <row r="1136" spans="1:15" x14ac:dyDescent="0.2">
      <c r="A1136" s="167" t="s">
        <v>943</v>
      </c>
      <c r="B1136" s="116">
        <v>596</v>
      </c>
      <c r="C1136" s="117">
        <f t="shared" si="177"/>
        <v>59.6</v>
      </c>
      <c r="D1136" s="117">
        <v>7</v>
      </c>
      <c r="E1136" s="117">
        <v>30</v>
      </c>
      <c r="F1136" s="247">
        <f t="shared" si="178"/>
        <v>96.6</v>
      </c>
      <c r="G1136" s="247"/>
      <c r="H1136" s="168"/>
      <c r="I1136" s="244">
        <f t="shared" si="179"/>
        <v>96.6</v>
      </c>
      <c r="J1136" s="194">
        <v>96.6</v>
      </c>
      <c r="K1136" s="39">
        <v>7.31</v>
      </c>
      <c r="L1136" s="108"/>
      <c r="M1136" s="118"/>
      <c r="N1136" s="109"/>
      <c r="O1136" s="110">
        <f>SUM(I1136:N1137)</f>
        <v>100.94999999999999</v>
      </c>
    </row>
    <row r="1137" spans="1:15" x14ac:dyDescent="0.2">
      <c r="A1137" s="84"/>
      <c r="B1137" s="85"/>
      <c r="C1137" s="86"/>
      <c r="D1137" s="86"/>
      <c r="E1137" s="86"/>
      <c r="F1137" s="241"/>
      <c r="G1137" s="241"/>
      <c r="H1137" s="99">
        <v>45316</v>
      </c>
      <c r="I1137" s="237"/>
      <c r="J1137" s="184">
        <v>-92.25</v>
      </c>
      <c r="K1137" s="59">
        <v>-7.31</v>
      </c>
      <c r="L1137" s="73"/>
      <c r="M1137" s="87"/>
      <c r="N1137" s="74"/>
      <c r="O1137" s="114"/>
    </row>
    <row r="1138" spans="1:15" x14ac:dyDescent="0.2">
      <c r="A1138" s="195" t="s">
        <v>944</v>
      </c>
      <c r="B1138" s="47">
        <v>635</v>
      </c>
      <c r="C1138" s="48">
        <f t="shared" si="177"/>
        <v>63.5</v>
      </c>
      <c r="D1138" s="48">
        <v>7</v>
      </c>
      <c r="E1138" s="48">
        <v>30</v>
      </c>
      <c r="F1138" s="49">
        <f t="shared" si="178"/>
        <v>100.5</v>
      </c>
      <c r="G1138" s="49">
        <v>100.5</v>
      </c>
      <c r="H1138" s="67">
        <v>45472</v>
      </c>
      <c r="I1138" s="129">
        <f>SUM(F1138-G1138)</f>
        <v>0</v>
      </c>
      <c r="J1138" s="49"/>
      <c r="K1138" s="53"/>
      <c r="L1138" s="143"/>
      <c r="M1138" s="49"/>
      <c r="N1138" s="144"/>
      <c r="O1138" s="221">
        <f t="shared" si="176"/>
        <v>0</v>
      </c>
    </row>
    <row r="1139" spans="1:15" x14ac:dyDescent="0.2">
      <c r="A1139" s="167" t="s">
        <v>945</v>
      </c>
      <c r="B1139" s="116">
        <v>815</v>
      </c>
      <c r="C1139" s="121">
        <f t="shared" si="177"/>
        <v>81.5</v>
      </c>
      <c r="D1139" s="121">
        <v>7</v>
      </c>
      <c r="E1139" s="121">
        <v>30</v>
      </c>
      <c r="F1139" s="118">
        <f t="shared" si="178"/>
        <v>118.5</v>
      </c>
      <c r="G1139" s="118"/>
      <c r="H1139" s="168"/>
      <c r="I1139" s="169">
        <f t="shared" si="179"/>
        <v>118.5</v>
      </c>
      <c r="J1139" s="118"/>
      <c r="K1139" s="170">
        <v>0.46</v>
      </c>
      <c r="L1139" s="70"/>
      <c r="M1139" s="118"/>
      <c r="O1139" s="83">
        <f t="shared" si="176"/>
        <v>118.96</v>
      </c>
    </row>
    <row r="1140" spans="1:15" x14ac:dyDescent="0.2">
      <c r="A1140" s="115" t="s">
        <v>946</v>
      </c>
      <c r="B1140" s="116">
        <v>695</v>
      </c>
      <c r="C1140" s="117">
        <f t="shared" si="177"/>
        <v>69.5</v>
      </c>
      <c r="D1140" s="117">
        <v>7</v>
      </c>
      <c r="E1140" s="121">
        <v>30</v>
      </c>
      <c r="F1140" s="118">
        <f t="shared" si="178"/>
        <v>106.5</v>
      </c>
      <c r="G1140" s="39">
        <v>0.09</v>
      </c>
      <c r="H1140" s="40">
        <v>45315</v>
      </c>
      <c r="I1140" s="244">
        <f t="shared" si="179"/>
        <v>106.41</v>
      </c>
      <c r="J1140" s="39">
        <v>106.5</v>
      </c>
      <c r="K1140" s="39">
        <v>8.41</v>
      </c>
      <c r="L1140" s="108"/>
      <c r="M1140" s="118"/>
      <c r="N1140" s="109"/>
      <c r="O1140" s="110">
        <f>SUM(I1140:N1141)</f>
        <v>106.41</v>
      </c>
    </row>
    <row r="1141" spans="1:15" x14ac:dyDescent="0.2">
      <c r="A1141" s="179"/>
      <c r="B1141" s="85"/>
      <c r="C1141" s="86"/>
      <c r="D1141" s="86"/>
      <c r="E1141" s="90"/>
      <c r="F1141" s="87"/>
      <c r="G1141" s="87"/>
      <c r="H1141" s="99">
        <v>45315</v>
      </c>
      <c r="I1141" s="237"/>
      <c r="J1141" s="59">
        <v>-106.5</v>
      </c>
      <c r="K1141" s="59">
        <v>-8.41</v>
      </c>
      <c r="L1141" s="73"/>
      <c r="M1141" s="87"/>
      <c r="N1141" s="74"/>
      <c r="O1141" s="114"/>
    </row>
    <row r="1142" spans="1:15" x14ac:dyDescent="0.2">
      <c r="A1142" s="103" t="s">
        <v>947</v>
      </c>
      <c r="B1142" s="160">
        <v>601</v>
      </c>
      <c r="C1142" s="174">
        <f t="shared" si="177"/>
        <v>60.1</v>
      </c>
      <c r="D1142" s="174">
        <v>7</v>
      </c>
      <c r="E1142" s="104">
        <v>30</v>
      </c>
      <c r="F1142" s="106">
        <f t="shared" si="178"/>
        <v>97.1</v>
      </c>
      <c r="G1142" s="106"/>
      <c r="H1142" s="131"/>
      <c r="I1142" s="132">
        <f>SUM(F1142-G1142)</f>
        <v>97.1</v>
      </c>
      <c r="J1142" s="148">
        <v>194.2</v>
      </c>
      <c r="K1142" s="151">
        <v>9.61</v>
      </c>
      <c r="L1142" s="70"/>
      <c r="M1142" s="106"/>
      <c r="O1142" s="83">
        <f>SUM(I1142:N1143)</f>
        <v>97.09999999999998</v>
      </c>
    </row>
    <row r="1143" spans="1:15" x14ac:dyDescent="0.2">
      <c r="A1143" s="103"/>
      <c r="B1143" s="160"/>
      <c r="C1143" s="174"/>
      <c r="D1143" s="174"/>
      <c r="E1143" s="104"/>
      <c r="F1143" s="106"/>
      <c r="G1143" s="106"/>
      <c r="H1143" s="50">
        <v>45427</v>
      </c>
      <c r="I1143" s="132"/>
      <c r="J1143" s="148">
        <v>-194.2</v>
      </c>
      <c r="K1143" s="151">
        <v>-9.61</v>
      </c>
      <c r="L1143" s="70"/>
      <c r="M1143" s="106"/>
      <c r="O1143" s="83"/>
    </row>
    <row r="1144" spans="1:15" x14ac:dyDescent="0.2">
      <c r="A1144" s="36" t="s">
        <v>948</v>
      </c>
      <c r="B1144" s="116">
        <v>634</v>
      </c>
      <c r="C1144" s="117">
        <f t="shared" si="177"/>
        <v>63.400000000000006</v>
      </c>
      <c r="D1144" s="117">
        <v>7</v>
      </c>
      <c r="E1144" s="117">
        <v>30</v>
      </c>
      <c r="F1144" s="118">
        <f t="shared" si="178"/>
        <v>100.4</v>
      </c>
      <c r="G1144" s="118"/>
      <c r="H1144" s="168"/>
      <c r="I1144" s="169">
        <f t="shared" si="179"/>
        <v>100.4</v>
      </c>
      <c r="J1144" s="188">
        <v>-29.28</v>
      </c>
      <c r="K1144" s="118"/>
      <c r="L1144" s="92"/>
      <c r="M1144" s="118"/>
      <c r="N1144" s="93"/>
      <c r="O1144" s="94">
        <f t="shared" si="176"/>
        <v>71.12</v>
      </c>
    </row>
    <row r="1145" spans="1:15" x14ac:dyDescent="0.2">
      <c r="A1145" s="115" t="s">
        <v>949</v>
      </c>
      <c r="B1145" s="185">
        <v>612</v>
      </c>
      <c r="C1145" s="224">
        <f t="shared" si="177"/>
        <v>61.2</v>
      </c>
      <c r="D1145" s="224">
        <v>7</v>
      </c>
      <c r="E1145" s="117">
        <v>30</v>
      </c>
      <c r="F1145" s="118">
        <f t="shared" si="178"/>
        <v>98.2</v>
      </c>
      <c r="G1145" s="118"/>
      <c r="H1145" s="168"/>
      <c r="I1145" s="169">
        <f t="shared" si="179"/>
        <v>98.2</v>
      </c>
      <c r="J1145" s="121"/>
      <c r="K1145" s="121"/>
      <c r="L1145" s="70"/>
      <c r="M1145" s="118"/>
      <c r="O1145" s="83">
        <f t="shared" si="176"/>
        <v>98.2</v>
      </c>
    </row>
    <row r="1146" spans="1:15" x14ac:dyDescent="0.2">
      <c r="A1146" s="115" t="s">
        <v>950</v>
      </c>
      <c r="B1146" s="116">
        <v>777</v>
      </c>
      <c r="C1146" s="117">
        <f t="shared" si="177"/>
        <v>77.7</v>
      </c>
      <c r="D1146" s="117">
        <v>7</v>
      </c>
      <c r="E1146" s="117">
        <v>30</v>
      </c>
      <c r="F1146" s="118">
        <f t="shared" si="178"/>
        <v>114.7</v>
      </c>
      <c r="G1146" s="39">
        <v>0.32</v>
      </c>
      <c r="H1146" s="135">
        <v>45316</v>
      </c>
      <c r="I1146" s="169">
        <f t="shared" ref="I1146:I1154" si="180">SUM(F1146-G1146)</f>
        <v>114.38000000000001</v>
      </c>
      <c r="J1146" s="39">
        <v>114.53</v>
      </c>
      <c r="K1146" s="39">
        <v>5.15</v>
      </c>
      <c r="L1146" s="108"/>
      <c r="M1146" s="118"/>
      <c r="N1146" s="109"/>
      <c r="O1146" s="110">
        <f>SUM(I1146:N1147)</f>
        <v>114.38000000000002</v>
      </c>
    </row>
    <row r="1147" spans="1:15" x14ac:dyDescent="0.2">
      <c r="A1147" s="179"/>
      <c r="B1147" s="85"/>
      <c r="C1147" s="86"/>
      <c r="D1147" s="86"/>
      <c r="E1147" s="86"/>
      <c r="F1147" s="87"/>
      <c r="G1147" s="87"/>
      <c r="H1147" s="180">
        <v>45316</v>
      </c>
      <c r="I1147" s="89"/>
      <c r="J1147" s="59">
        <v>-114.53</v>
      </c>
      <c r="K1147" s="59">
        <v>-5.15</v>
      </c>
      <c r="L1147" s="73"/>
      <c r="M1147" s="87"/>
      <c r="N1147" s="74"/>
      <c r="O1147" s="114"/>
    </row>
    <row r="1148" spans="1:15" x14ac:dyDescent="0.2">
      <c r="A1148" s="103" t="s">
        <v>951</v>
      </c>
      <c r="B1148" s="1">
        <v>302.5</v>
      </c>
      <c r="C1148" s="104">
        <f>SUM(B1148*0.1)</f>
        <v>30.25</v>
      </c>
      <c r="D1148" s="104">
        <v>7</v>
      </c>
      <c r="E1148" s="104">
        <v>15</v>
      </c>
      <c r="F1148" s="71">
        <f>SUM(C1148:E1148)</f>
        <v>52.25</v>
      </c>
      <c r="G1148" s="71"/>
      <c r="H1148" s="22"/>
      <c r="I1148" s="132">
        <f t="shared" si="180"/>
        <v>52.25</v>
      </c>
      <c r="J1148" s="71"/>
      <c r="K1148" s="106"/>
      <c r="L1148" s="108"/>
      <c r="M1148" s="49">
        <v>7</v>
      </c>
      <c r="N1148" s="109"/>
      <c r="O1148" s="110">
        <f>SUM(I1148:N1149)</f>
        <v>52.25</v>
      </c>
    </row>
    <row r="1149" spans="1:15" x14ac:dyDescent="0.2">
      <c r="A1149" s="103"/>
      <c r="B1149" s="1"/>
      <c r="C1149" s="104"/>
      <c r="D1149" s="104"/>
      <c r="E1149" s="104"/>
      <c r="F1149" s="71"/>
      <c r="G1149" s="71"/>
      <c r="H1149" s="67">
        <v>45368</v>
      </c>
      <c r="I1149" s="132"/>
      <c r="J1149" s="71"/>
      <c r="K1149" s="106"/>
      <c r="L1149" s="73"/>
      <c r="M1149" s="49">
        <v>-7</v>
      </c>
      <c r="N1149" s="74"/>
      <c r="O1149" s="114"/>
    </row>
    <row r="1150" spans="1:15" x14ac:dyDescent="0.2">
      <c r="A1150" s="152" t="s">
        <v>951</v>
      </c>
      <c r="B1150" s="77">
        <v>302.5</v>
      </c>
      <c r="C1150" s="162">
        <f t="shared" si="177"/>
        <v>30.25</v>
      </c>
      <c r="D1150" s="162">
        <v>7</v>
      </c>
      <c r="E1150" s="162">
        <v>15</v>
      </c>
      <c r="F1150" s="79">
        <f t="shared" si="178"/>
        <v>52.25</v>
      </c>
      <c r="G1150" s="79"/>
      <c r="H1150" s="172"/>
      <c r="I1150" s="81">
        <f t="shared" si="180"/>
        <v>52.25</v>
      </c>
      <c r="J1150" s="82">
        <v>-5.32</v>
      </c>
      <c r="K1150" s="162"/>
      <c r="L1150" s="70"/>
      <c r="M1150" s="79"/>
      <c r="O1150" s="83">
        <f t="shared" si="176"/>
        <v>46.93</v>
      </c>
    </row>
    <row r="1151" spans="1:15" x14ac:dyDescent="0.2">
      <c r="A1151" s="95" t="s">
        <v>952</v>
      </c>
      <c r="B1151" s="96">
        <v>637</v>
      </c>
      <c r="C1151" s="97">
        <f t="shared" si="177"/>
        <v>63.7</v>
      </c>
      <c r="D1151" s="97">
        <v>7</v>
      </c>
      <c r="E1151" s="58">
        <v>30</v>
      </c>
      <c r="F1151" s="98">
        <f t="shared" si="178"/>
        <v>100.7</v>
      </c>
      <c r="G1151" s="98">
        <v>100.7</v>
      </c>
      <c r="H1151" s="180">
        <v>45468</v>
      </c>
      <c r="I1151" s="61">
        <f t="shared" si="180"/>
        <v>0</v>
      </c>
      <c r="J1151" s="59"/>
      <c r="K1151" s="63"/>
      <c r="L1151" s="143"/>
      <c r="M1151" s="59"/>
      <c r="N1151" s="144"/>
      <c r="O1151" s="221">
        <f t="shared" si="176"/>
        <v>0</v>
      </c>
    </row>
    <row r="1152" spans="1:15" x14ac:dyDescent="0.2">
      <c r="A1152" s="195" t="s">
        <v>953</v>
      </c>
      <c r="B1152" s="47">
        <v>798</v>
      </c>
      <c r="C1152" s="48">
        <f t="shared" si="177"/>
        <v>79.800000000000011</v>
      </c>
      <c r="D1152" s="48">
        <v>7</v>
      </c>
      <c r="E1152" s="48">
        <v>30</v>
      </c>
      <c r="F1152" s="49">
        <f t="shared" si="178"/>
        <v>116.80000000000001</v>
      </c>
      <c r="G1152" s="49">
        <v>116.8</v>
      </c>
      <c r="H1152" s="180">
        <v>45468</v>
      </c>
      <c r="I1152" s="125">
        <f t="shared" si="180"/>
        <v>1.4210854715202004E-14</v>
      </c>
      <c r="J1152" s="148"/>
      <c r="K1152" s="151"/>
      <c r="L1152" s="101"/>
      <c r="M1152" s="49"/>
      <c r="N1152" s="54"/>
      <c r="O1152" s="102">
        <f t="shared" si="176"/>
        <v>1.4210854715202004E-14</v>
      </c>
    </row>
    <row r="1153" spans="1:15" x14ac:dyDescent="0.2">
      <c r="A1153" s="199" t="s">
        <v>954</v>
      </c>
      <c r="B1153" s="116">
        <v>649</v>
      </c>
      <c r="C1153" s="117">
        <f t="shared" si="177"/>
        <v>64.900000000000006</v>
      </c>
      <c r="D1153" s="117">
        <v>7</v>
      </c>
      <c r="E1153" s="117">
        <v>30</v>
      </c>
      <c r="F1153" s="118">
        <f t="shared" si="178"/>
        <v>101.9</v>
      </c>
      <c r="G1153" s="118"/>
      <c r="H1153" s="119"/>
      <c r="I1153" s="169">
        <f t="shared" si="180"/>
        <v>101.9</v>
      </c>
      <c r="J1153" s="121"/>
      <c r="K1153" s="170">
        <v>3.29</v>
      </c>
      <c r="L1153" s="92"/>
      <c r="M1153" s="118"/>
      <c r="N1153" s="93"/>
      <c r="O1153" s="94">
        <f t="shared" si="176"/>
        <v>105.19000000000001</v>
      </c>
    </row>
    <row r="1154" spans="1:15" x14ac:dyDescent="0.2">
      <c r="A1154" s="208" t="s">
        <v>955</v>
      </c>
      <c r="B1154" s="77">
        <v>849</v>
      </c>
      <c r="C1154" s="78">
        <f t="shared" si="177"/>
        <v>84.9</v>
      </c>
      <c r="D1154" s="78">
        <v>7</v>
      </c>
      <c r="E1154" s="78">
        <v>30</v>
      </c>
      <c r="F1154" s="79">
        <f t="shared" si="178"/>
        <v>121.9</v>
      </c>
      <c r="G1154" s="79"/>
      <c r="H1154" s="80"/>
      <c r="I1154" s="169">
        <f t="shared" si="180"/>
        <v>121.9</v>
      </c>
      <c r="J1154" s="118"/>
      <c r="K1154" s="194">
        <v>0.18</v>
      </c>
      <c r="L1154" s="70"/>
      <c r="M1154" s="79"/>
      <c r="O1154" s="83">
        <f t="shared" si="176"/>
        <v>122.08000000000001</v>
      </c>
    </row>
    <row r="1155" spans="1:15" x14ac:dyDescent="0.2">
      <c r="A1155" s="199" t="s">
        <v>956</v>
      </c>
      <c r="B1155" s="37">
        <v>780</v>
      </c>
      <c r="C1155" s="38">
        <f>(SUM(B1155:B1156))*0.1</f>
        <v>94</v>
      </c>
      <c r="D1155" s="38">
        <v>7</v>
      </c>
      <c r="E1155" s="38">
        <v>30</v>
      </c>
      <c r="F1155" s="39">
        <f>SUM(C1155:E1156)</f>
        <v>131</v>
      </c>
      <c r="G1155" s="39">
        <v>108.77</v>
      </c>
      <c r="H1155" s="40">
        <v>45441</v>
      </c>
      <c r="I1155" s="216">
        <f>SUM(F1155-G1155)</f>
        <v>22.230000000000004</v>
      </c>
      <c r="J1155" s="39"/>
      <c r="K1155" s="43">
        <v>1.23</v>
      </c>
      <c r="L1155" s="108"/>
      <c r="M1155" s="118"/>
      <c r="N1155" s="109"/>
      <c r="O1155" s="201">
        <f>SUM(I1155:N1156)</f>
        <v>22.230000000000004</v>
      </c>
    </row>
    <row r="1156" spans="1:15" x14ac:dyDescent="0.2">
      <c r="A1156" s="182"/>
      <c r="B1156" s="57">
        <v>160</v>
      </c>
      <c r="C1156" s="58"/>
      <c r="D1156" s="58"/>
      <c r="E1156" s="58"/>
      <c r="F1156" s="59"/>
      <c r="G1156" s="59"/>
      <c r="H1156" s="99">
        <v>45441</v>
      </c>
      <c r="I1156" s="217"/>
      <c r="J1156" s="59"/>
      <c r="K1156" s="63">
        <v>-1.23</v>
      </c>
      <c r="L1156" s="73"/>
      <c r="M1156" s="87"/>
      <c r="N1156" s="74"/>
      <c r="O1156" s="75"/>
    </row>
    <row r="1157" spans="1:15" x14ac:dyDescent="0.2">
      <c r="A1157" s="66" t="s">
        <v>957</v>
      </c>
      <c r="B1157" s="1">
        <v>660</v>
      </c>
      <c r="C1157" s="104">
        <f>(SUM(B1157:B1158))*0.1</f>
        <v>76.400000000000006</v>
      </c>
      <c r="D1157" s="104">
        <v>7</v>
      </c>
      <c r="E1157" s="104">
        <v>30</v>
      </c>
      <c r="F1157" s="71">
        <f>SUM(C1157:E1158)</f>
        <v>113.4</v>
      </c>
      <c r="G1157" s="71"/>
      <c r="H1157" s="131"/>
      <c r="I1157" s="105">
        <f>SUM(F1157-G1157)-G1158</f>
        <v>113.4</v>
      </c>
      <c r="J1157" s="71"/>
      <c r="K1157" s="159">
        <v>0.14000000000000001</v>
      </c>
      <c r="L1157" s="70"/>
      <c r="M1157" s="71"/>
      <c r="O1157" s="83">
        <f>SUM(I1157:N1158)</f>
        <v>113.54</v>
      </c>
    </row>
    <row r="1158" spans="1:15" x14ac:dyDescent="0.2">
      <c r="A1158" s="66"/>
      <c r="B1158" s="1">
        <v>104</v>
      </c>
      <c r="C1158" s="104"/>
      <c r="D1158" s="104"/>
      <c r="E1158" s="104"/>
      <c r="F1158" s="71"/>
      <c r="G1158" s="71"/>
      <c r="H1158" s="22"/>
      <c r="I1158" s="132"/>
      <c r="J1158" s="71"/>
      <c r="K1158" s="159"/>
      <c r="L1158" s="70"/>
      <c r="M1158" s="71"/>
      <c r="O1158" s="83"/>
    </row>
    <row r="1159" spans="1:15" x14ac:dyDescent="0.2">
      <c r="A1159" s="243" t="s">
        <v>958</v>
      </c>
      <c r="B1159" s="116">
        <v>1198</v>
      </c>
      <c r="C1159" s="117">
        <f>SUM(B1159*0.1)</f>
        <v>119.80000000000001</v>
      </c>
      <c r="D1159" s="117">
        <v>7</v>
      </c>
      <c r="E1159" s="117">
        <v>30</v>
      </c>
      <c r="F1159" s="118">
        <f t="shared" ref="F1159:F1166" si="181">SUM(C1159:E1159)</f>
        <v>156.80000000000001</v>
      </c>
      <c r="G1159" s="118"/>
      <c r="H1159" s="119"/>
      <c r="I1159" s="169">
        <f t="shared" ref="I1159:I1166" si="182">SUM(F1159-G1159)</f>
        <v>156.80000000000001</v>
      </c>
      <c r="J1159" s="178">
        <v>163.80000000000001</v>
      </c>
      <c r="K1159" s="39">
        <v>7.06</v>
      </c>
      <c r="L1159" s="108"/>
      <c r="M1159" s="118"/>
      <c r="N1159" s="109"/>
      <c r="O1159" s="110">
        <f>SUM(I1159:N1160)</f>
        <v>156.80000000000001</v>
      </c>
    </row>
    <row r="1160" spans="1:15" x14ac:dyDescent="0.2">
      <c r="A1160" s="248"/>
      <c r="B1160" s="85"/>
      <c r="C1160" s="86"/>
      <c r="D1160" s="86"/>
      <c r="E1160" s="86"/>
      <c r="F1160" s="87"/>
      <c r="G1160" s="87"/>
      <c r="H1160" s="180">
        <v>45336</v>
      </c>
      <c r="I1160" s="89"/>
      <c r="J1160" s="98">
        <v>-163.80000000000001</v>
      </c>
      <c r="K1160" s="59">
        <v>-7.06</v>
      </c>
      <c r="L1160" s="73"/>
      <c r="M1160" s="87"/>
      <c r="N1160" s="74"/>
      <c r="O1160" s="114"/>
    </row>
    <row r="1161" spans="1:15" x14ac:dyDescent="0.2">
      <c r="A1161" s="66" t="s">
        <v>959</v>
      </c>
      <c r="B1161" s="160">
        <v>1199</v>
      </c>
      <c r="C1161" s="174">
        <f>SUM(B1161*0.1)</f>
        <v>119.9</v>
      </c>
      <c r="D1161" s="174">
        <v>7</v>
      </c>
      <c r="E1161" s="106">
        <v>30</v>
      </c>
      <c r="F1161" s="71">
        <f>SUM(C1161:E1161)-60</f>
        <v>96.9</v>
      </c>
      <c r="G1161" s="71"/>
      <c r="H1161" s="280"/>
      <c r="I1161" s="132">
        <f t="shared" si="182"/>
        <v>96.9</v>
      </c>
      <c r="J1161" s="71"/>
      <c r="K1161" s="159">
        <v>2.92</v>
      </c>
      <c r="L1161" s="70"/>
      <c r="M1161" s="71"/>
      <c r="O1161" s="83">
        <f t="shared" si="176"/>
        <v>99.820000000000007</v>
      </c>
    </row>
    <row r="1162" spans="1:15" x14ac:dyDescent="0.2">
      <c r="A1162" s="36" t="s">
        <v>960</v>
      </c>
      <c r="B1162" s="37">
        <v>972</v>
      </c>
      <c r="C1162" s="38">
        <f>SUM(B1162*0.1)</f>
        <v>97.2</v>
      </c>
      <c r="D1162" s="38">
        <v>7</v>
      </c>
      <c r="E1162" s="38">
        <v>30</v>
      </c>
      <c r="F1162" s="39">
        <f t="shared" si="181"/>
        <v>134.19999999999999</v>
      </c>
      <c r="G1162" s="39">
        <v>134.24</v>
      </c>
      <c r="H1162" s="40">
        <v>45473</v>
      </c>
      <c r="I1162" s="213">
        <f t="shared" si="182"/>
        <v>-4.0000000000020464E-2</v>
      </c>
      <c r="J1162" s="39"/>
      <c r="K1162" s="43">
        <v>0.16</v>
      </c>
      <c r="L1162" s="44"/>
      <c r="M1162" s="39"/>
      <c r="N1162" s="44"/>
      <c r="O1162" s="45">
        <f>SUM(I1162:N1163)</f>
        <v>-4.0000000000020464E-2</v>
      </c>
    </row>
    <row r="1163" spans="1:15" x14ac:dyDescent="0.2">
      <c r="A1163" s="56"/>
      <c r="B1163" s="57"/>
      <c r="C1163" s="58"/>
      <c r="D1163" s="58"/>
      <c r="E1163" s="58"/>
      <c r="F1163" s="59"/>
      <c r="G1163" s="59"/>
      <c r="H1163" s="99">
        <v>45473</v>
      </c>
      <c r="I1163" s="273"/>
      <c r="J1163" s="59"/>
      <c r="K1163" s="63">
        <v>-0.16</v>
      </c>
      <c r="L1163" s="64"/>
      <c r="M1163" s="59"/>
      <c r="N1163" s="64"/>
      <c r="O1163" s="65"/>
    </row>
    <row r="1164" spans="1:15" x14ac:dyDescent="0.2">
      <c r="A1164" s="84" t="s">
        <v>961</v>
      </c>
      <c r="B1164" s="85">
        <v>931</v>
      </c>
      <c r="C1164" s="86">
        <f>SUM(B1164*0.1)</f>
        <v>93.100000000000009</v>
      </c>
      <c r="D1164" s="86">
        <v>7</v>
      </c>
      <c r="E1164" s="86">
        <v>30</v>
      </c>
      <c r="F1164" s="87">
        <f>SUM(C1164:E1164)</f>
        <v>130.10000000000002</v>
      </c>
      <c r="G1164" s="87"/>
      <c r="H1164" s="88"/>
      <c r="I1164" s="89">
        <f>SUM(F1164-G1164)</f>
        <v>130.10000000000002</v>
      </c>
      <c r="J1164" s="87"/>
      <c r="K1164" s="258">
        <v>2.04</v>
      </c>
      <c r="L1164" s="70"/>
      <c r="M1164" s="87"/>
      <c r="O1164" s="83">
        <f t="shared" si="176"/>
        <v>132.14000000000001</v>
      </c>
    </row>
    <row r="1165" spans="1:15" x14ac:dyDescent="0.2">
      <c r="A1165" s="198" t="s">
        <v>962</v>
      </c>
      <c r="B1165" s="1">
        <v>1093</v>
      </c>
      <c r="C1165" s="104">
        <f>SUM(B1165*0.1+7)</f>
        <v>116.30000000000001</v>
      </c>
      <c r="D1165" s="104"/>
      <c r="E1165" s="104">
        <v>30</v>
      </c>
      <c r="F1165" s="71">
        <f t="shared" si="181"/>
        <v>146.30000000000001</v>
      </c>
      <c r="G1165" s="71"/>
      <c r="H1165" s="22"/>
      <c r="I1165" s="105">
        <f t="shared" si="182"/>
        <v>146.30000000000001</v>
      </c>
      <c r="J1165" s="71"/>
      <c r="K1165" s="71"/>
      <c r="L1165" s="92"/>
      <c r="M1165" s="71"/>
      <c r="N1165" s="93"/>
      <c r="O1165" s="94">
        <f t="shared" si="176"/>
        <v>146.30000000000001</v>
      </c>
    </row>
    <row r="1166" spans="1:15" x14ac:dyDescent="0.2">
      <c r="A1166" s="229" t="s">
        <v>963</v>
      </c>
      <c r="B1166" s="171">
        <v>1046</v>
      </c>
      <c r="C1166" s="231">
        <f>SUM(B1166*0.1)</f>
        <v>104.60000000000001</v>
      </c>
      <c r="D1166" s="231">
        <v>7</v>
      </c>
      <c r="E1166" s="78">
        <v>30</v>
      </c>
      <c r="F1166" s="79">
        <f t="shared" si="181"/>
        <v>141.60000000000002</v>
      </c>
      <c r="G1166" s="79"/>
      <c r="H1166" s="172"/>
      <c r="I1166" s="169">
        <f t="shared" si="182"/>
        <v>141.60000000000002</v>
      </c>
      <c r="J1166" s="118"/>
      <c r="K1166" s="118"/>
      <c r="L1166" s="70"/>
      <c r="M1166" s="322"/>
      <c r="O1166" s="83">
        <f t="shared" si="176"/>
        <v>141.60000000000002</v>
      </c>
    </row>
    <row r="1167" spans="1:15" x14ac:dyDescent="0.2">
      <c r="A1167" s="146" t="s">
        <v>964</v>
      </c>
      <c r="B1167" s="1">
        <v>881</v>
      </c>
      <c r="C1167" s="104">
        <f>SUM(B1167*0.1)</f>
        <v>88.100000000000009</v>
      </c>
      <c r="D1167" s="104">
        <v>7</v>
      </c>
      <c r="E1167" s="104">
        <v>60</v>
      </c>
      <c r="F1167" s="71">
        <f>SUM(C1167:E1168)</f>
        <v>275.10000000000002</v>
      </c>
      <c r="G1167" s="71"/>
      <c r="H1167" s="22"/>
      <c r="I1167" s="169">
        <f>SUM(F1167-G1167)</f>
        <v>275.10000000000002</v>
      </c>
      <c r="J1167" s="194">
        <v>5.07</v>
      </c>
      <c r="K1167" s="194">
        <v>0.23</v>
      </c>
      <c r="L1167" s="108"/>
      <c r="M1167" s="71"/>
      <c r="N1167" s="109"/>
      <c r="O1167" s="110">
        <f>SUM(I1167:N1168)</f>
        <v>280.40000000000003</v>
      </c>
    </row>
    <row r="1168" spans="1:15" x14ac:dyDescent="0.2">
      <c r="A1168" s="84" t="s">
        <v>965</v>
      </c>
      <c r="B1168" s="192">
        <v>1200</v>
      </c>
      <c r="C1168" s="234">
        <f>SUM(B1168*0.1)</f>
        <v>120</v>
      </c>
      <c r="D1168" s="234"/>
      <c r="E1168" s="90"/>
      <c r="F1168" s="90"/>
      <c r="G1168" s="90"/>
      <c r="H1168" s="207"/>
      <c r="I1168" s="89"/>
      <c r="J1168" s="191"/>
      <c r="K1168" s="191"/>
      <c r="L1168" s="73"/>
      <c r="M1168" s="90"/>
      <c r="N1168" s="74"/>
      <c r="O1168" s="114"/>
    </row>
    <row r="1169" spans="2:11" x14ac:dyDescent="0.2">
      <c r="B1169" s="160"/>
      <c r="C1169" s="320"/>
      <c r="D1169" s="321"/>
      <c r="E1169" s="322"/>
      <c r="F1169" s="322"/>
      <c r="G1169" s="322"/>
      <c r="H1169" s="131"/>
      <c r="I1169" s="322"/>
      <c r="J1169" s="322"/>
      <c r="K1169" s="322"/>
    </row>
    <row r="1170" spans="2:11" x14ac:dyDescent="0.2">
      <c r="B1170" s="160"/>
      <c r="C1170" s="320"/>
      <c r="D1170" s="321"/>
      <c r="E1170" s="322"/>
      <c r="F1170" s="322"/>
      <c r="G1170" s="322"/>
      <c r="H1170" s="131"/>
      <c r="I1170" s="322"/>
      <c r="J1170" s="322"/>
      <c r="K1170" s="322"/>
    </row>
  </sheetData>
  <mergeCells count="2">
    <mergeCell ref="I3:K3"/>
    <mergeCell ref="L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Taricyna</dc:creator>
  <cp:lastModifiedBy>Marina</cp:lastModifiedBy>
  <dcterms:created xsi:type="dcterms:W3CDTF">2015-06-05T18:19:34Z</dcterms:created>
  <dcterms:modified xsi:type="dcterms:W3CDTF">2024-07-03T15:22:10Z</dcterms:modified>
</cp:coreProperties>
</file>